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942" firstSheet="1" activeTab="1"/>
  </bookViews>
  <sheets>
    <sheet name="TSheet" sheetId="1" state="veryHidden" r:id="rId1"/>
    <sheet name="Инструкция" sheetId="2" r:id="rId2"/>
    <sheet name="RSheet" sheetId="3" state="veryHidden" r:id="rId3"/>
    <sheet name="SheetOrgReestr" sheetId="4" state="veryHidden" r:id="rId4"/>
    <sheet name="OrgReestrTemp" sheetId="5" state="veryHidden" r:id="rId5"/>
    <sheet name="Титульный" sheetId="6" r:id="rId6"/>
    <sheet name="Ф-2.1" sheetId="7" r:id="rId7"/>
    <sheet name="Ф-2.2" sheetId="8" r:id="rId8"/>
    <sheet name="Ф-2.3" sheetId="9" r:id="rId9"/>
    <sheet name="Ф-2.4" sheetId="10" r:id="rId10"/>
    <sheet name="Ф-2.5" sheetId="11" r:id="rId11"/>
    <sheet name="Ф-2.6" sheetId="12" r:id="rId12"/>
    <sheet name="Ф-2.11" sheetId="13" r:id="rId13"/>
    <sheet name="Ф-2.12" sheetId="14" r:id="rId14"/>
    <sheet name="Ссылки на публикации" sheetId="15" r:id="rId15"/>
    <sheet name="Проверка" sheetId="16" r:id="rId16"/>
  </sheets>
  <definedNames>
    <definedName name="_xlfn.IFERROR" hidden="1">#NAME?</definedName>
    <definedName name="B_FIO">'Титульный'!$F$38</definedName>
    <definedName name="B_POST">'Титульный'!$F$39</definedName>
    <definedName name="CHECK_RNG">'Проверка'!$E$12:$G$13</definedName>
    <definedName name="ChTitArr">'TSheet'!$B$16:$B$39</definedName>
    <definedName name="COMPANY">'Титульный'!$F$14</definedName>
    <definedName name="EXE_EMAIL">'Титульный'!$F$45</definedName>
    <definedName name="EXE_FIO">'Титульный'!$F$42</definedName>
    <definedName name="EXE_PHONE">'Титульный'!$F$44</definedName>
    <definedName name="EXE_POST">'Титульный'!$F$43</definedName>
    <definedName name="FORMCODE">'TSheet'!$C$2</definedName>
    <definedName name="FORMID">'TSheet'!$C$1</definedName>
    <definedName name="FORMNAME">'TSheet'!$C$3</definedName>
    <definedName name="ID">'Титульный'!$A$1</definedName>
    <definedName name="INN">'Титульный'!$F$15</definedName>
    <definedName name="KIND_ACTIVITY">'Титульный'!$F$20</definedName>
    <definedName name="KPP">'Титульный'!$F$16</definedName>
    <definedName name="LIST_ORG_REESTR">'SheetOrgReestr'!$A$2:$E$40</definedName>
    <definedName name="Mth_Count_0">'TSheet'!$J$3</definedName>
    <definedName name="NET_TARIFA">'TSheet'!$A$66:$J$66</definedName>
    <definedName name="OR_REFRESH_DATE" localSheetId="5">'Титульный'!$F$12</definedName>
    <definedName name="ORG_REESTR_TEMP_LIST">'OrgReestrTemp'!$A$2:$E$23</definedName>
    <definedName name="PAddress">'Титульный'!$F$35</definedName>
    <definedName name="Paper">'TSheet'!$M$2</definedName>
    <definedName name="PCOMPANY" localSheetId="0">'TSheet'!$C$6</definedName>
    <definedName name="Period_name_0">'TSheet'!$G$3</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5" localSheetId="6">'Ф-2.1'!$E$11:$J$20</definedName>
    <definedName name="SCOPE_LOAD_5" localSheetId="7">'Ф-2.2'!$E$12:$H$21</definedName>
    <definedName name="SCOPE_LOAD_5" localSheetId="8">'Ф-2.3'!$E$12:$H$18</definedName>
    <definedName name="SCOPE_LOAD_5" localSheetId="10">'Ф-2.5'!$E$12:$H$18</definedName>
    <definedName name="SCOPE_LOAD_5" localSheetId="11">'Ф-2.6'!$E$12:$H$18</definedName>
    <definedName name="SCOPE_LOAD_5">'Ф-2.4'!$E$12:$H$18</definedName>
    <definedName name="ShChkRng">'TSheet'!$I$2:$I$17</definedName>
    <definedName name="T_PUBL">'Титульный'!$F$26</definedName>
    <definedName name="T_RNG_1">'Титульный'!$F$27</definedName>
    <definedName name="T_RNG_2">'Титульный'!$F$28</definedName>
    <definedName name="T_RNG_3">'Титульный'!$F$29</definedName>
    <definedName name="T_RNG_4">'Титульный'!$F$30</definedName>
    <definedName name="T_RNG_5">'Титульный'!$F$31</definedName>
    <definedName name="T_TNG_1">'Титульный'!$F$27</definedName>
    <definedName name="TARIF">'TSheet'!$V$2:$V$3</definedName>
    <definedName name="TARIF_NET_1">'TSheet'!$A$70:$I$70</definedName>
    <definedName name="TARIFF_CNG_DATE_1">'Титульный'!#REF!</definedName>
    <definedName name="TARIFF_CNG_DATE_2">'Титульный'!#REF!</definedName>
    <definedName name="TARIFF_CNG_DATE_3">'Титульный'!#REF!</definedName>
    <definedName name="TRANSP">'Титульный'!#REF!</definedName>
    <definedName name="UAddress">'Титульный'!$F$34</definedName>
    <definedName name="VERSION">'TSheet'!$C$4</definedName>
    <definedName name="YEAR_PERIOD">'Титульный'!$F$23</definedName>
    <definedName name="Вид_деят">'TSheet'!$K$2:$K$3</definedName>
    <definedName name="Год" localSheetId="5">'TSheet'!$E$2:$E$10</definedName>
    <definedName name="Квартал">'TSheet'!$O$2:$O$5</definedName>
    <definedName name="Месяц">'TSheet'!$F$2:$F$13</definedName>
    <definedName name="_xlnm.Print_Area" localSheetId="1">'Инструкция'!$D$4:$H$33</definedName>
    <definedName name="_xlnm.Print_Area" localSheetId="14">'Ссылки на публикации'!$D$4:$J$26</definedName>
    <definedName name="_xlnm.Print_Area" localSheetId="5">'Титульный'!$D$4:$H$46</definedName>
    <definedName name="_xlnm.Print_Area" localSheetId="6">'Ф-2.1'!$D$4:$K$33</definedName>
    <definedName name="_xlnm.Print_Area" localSheetId="12">'Ф-2.11'!$D$4:$G$15</definedName>
    <definedName name="_xlnm.Print_Area" localSheetId="13">'Ф-2.12'!$D$4:$H$18</definedName>
    <definedName name="_xlnm.Print_Area" localSheetId="7">'Ф-2.2'!$D$4:$I$25</definedName>
    <definedName name="_xlnm.Print_Area" localSheetId="8">'Ф-2.3'!$D$4:$I$22</definedName>
    <definedName name="_xlnm.Print_Area" localSheetId="9">'Ф-2.4'!$D$4:$I$22</definedName>
    <definedName name="_xlnm.Print_Area" localSheetId="10">'Ф-2.5'!$D$4:$I$22</definedName>
    <definedName name="_xlnm.Print_Area" localSheetId="11">'Ф-2.6'!$D$4:$I$22</definedName>
  </definedNames>
  <calcPr fullCalcOnLoad="1"/>
</workbook>
</file>

<file path=xl/comments10.xml><?xml version="1.0" encoding="utf-8"?>
<comments xmlns="http://schemas.openxmlformats.org/spreadsheetml/2006/main">
  <authors>
    <author>aguart</author>
  </authors>
  <commentList>
    <comment ref="G13" authorId="0">
      <text>
        <r>
          <rPr>
            <b/>
            <sz val="8"/>
            <rFont val="Tahoma"/>
            <family val="2"/>
          </rPr>
          <t>Дата решения об утверждении тарифа на подключение к централизованной системе водоснабжения.</t>
        </r>
      </text>
    </comment>
    <comment ref="G14" authorId="0">
      <text>
        <r>
          <rPr>
            <b/>
            <sz val="8"/>
            <rFont val="Tahoma"/>
            <family val="2"/>
          </rPr>
          <t>Номер решения об утверждении тарифа на подключение к централизованной системе водоснабжения.</t>
        </r>
      </text>
    </comment>
  </commentList>
</comments>
</file>

<file path=xl/comments11.xml><?xml version="1.0" encoding="utf-8"?>
<comments xmlns="http://schemas.openxmlformats.org/spreadsheetml/2006/main">
  <authors>
    <author>aguart</author>
  </authors>
  <commentList>
    <comment ref="G13" authorId="0">
      <text>
        <r>
          <rPr>
            <b/>
            <sz val="8"/>
            <rFont val="Tahoma"/>
            <family val="2"/>
          </rPr>
          <t>Дата решения об утверждении тарифа на подключение к централизованной системе водоснабжения.</t>
        </r>
      </text>
    </comment>
    <comment ref="G14" authorId="0">
      <text>
        <r>
          <rPr>
            <b/>
            <sz val="8"/>
            <rFont val="Tahoma"/>
            <family val="2"/>
          </rPr>
          <t>Номер решения об утверждении тарифа на подключение к централизованной системе водоснабжения.</t>
        </r>
      </text>
    </comment>
  </commentList>
</comments>
</file>

<file path=xl/comments12.xml><?xml version="1.0" encoding="utf-8"?>
<comments xmlns="http://schemas.openxmlformats.org/spreadsheetml/2006/main">
  <authors>
    <author>aguart</author>
  </authors>
  <commentList>
    <comment ref="G13" authorId="0">
      <text>
        <r>
          <rPr>
            <b/>
            <sz val="8"/>
            <rFont val="Tahoma"/>
            <family val="2"/>
          </rPr>
          <t>Дата решения об утверждении тарифа на подключение к централизованной системе водоснабжения.</t>
        </r>
      </text>
    </comment>
    <comment ref="G14" authorId="0">
      <text>
        <r>
          <rPr>
            <b/>
            <sz val="8"/>
            <rFont val="Tahoma"/>
            <family val="2"/>
          </rPr>
          <t>Номер решения об утверждении тарифа на подключение к централизованной системе водоснабжения.</t>
        </r>
      </text>
    </comment>
  </commentList>
</comments>
</file>

<file path=xl/comments7.xml><?xml version="1.0" encoding="utf-8"?>
<comments xmlns="http://schemas.openxmlformats.org/spreadsheetml/2006/main">
  <authors>
    <author>aguart</author>
  </authors>
  <commentList>
    <comment ref="G13" authorId="0">
      <text>
        <r>
          <rPr>
            <b/>
            <sz val="8"/>
            <rFont val="Tahoma"/>
            <family val="2"/>
          </rPr>
          <t xml:space="preserve">Основной государственный регистрационный номер.
</t>
        </r>
      </text>
    </comment>
    <comment ref="G14" authorId="0">
      <text>
        <r>
          <rPr>
            <b/>
            <sz val="8"/>
            <rFont val="Tahoma"/>
            <family val="2"/>
          </rPr>
          <t>Дата присвоения основного государственного регистрационного номера.</t>
        </r>
      </text>
    </comment>
    <comment ref="G15" authorId="0">
      <text>
        <r>
          <rPr>
            <b/>
            <sz val="8"/>
            <rFont val="Tahoma"/>
            <family val="2"/>
          </rPr>
          <t>Наименование органа, принявшего решение о регистрации, в соответствии со свидетельством о государственной регистрации в качестве юридического лица.</t>
        </r>
      </text>
    </comment>
  </commentList>
</comments>
</file>

<file path=xl/comments8.xml><?xml version="1.0" encoding="utf-8"?>
<comments xmlns="http://schemas.openxmlformats.org/spreadsheetml/2006/main">
  <authors>
    <author>aguart</author>
  </authors>
  <commentList>
    <comment ref="G13" authorId="0">
      <text>
        <r>
          <rPr>
            <b/>
            <sz val="8"/>
            <rFont val="Tahoma"/>
            <family val="2"/>
          </rPr>
          <t>Дата решения об утверждении тарифа на подключение к централизованной системе водоснабжения.</t>
        </r>
      </text>
    </comment>
    <comment ref="G14" authorId="0">
      <text>
        <r>
          <rPr>
            <b/>
            <sz val="8"/>
            <rFont val="Tahoma"/>
            <family val="2"/>
          </rPr>
          <t>Номер решения об утверждении тарифа на подключение к централизованной системе водоснабжения.</t>
        </r>
      </text>
    </comment>
  </commentList>
</comments>
</file>

<file path=xl/comments9.xml><?xml version="1.0" encoding="utf-8"?>
<comments xmlns="http://schemas.openxmlformats.org/spreadsheetml/2006/main">
  <authors>
    <author>aguart</author>
  </authors>
  <commentList>
    <comment ref="G13" authorId="0">
      <text>
        <r>
          <rPr>
            <b/>
            <sz val="8"/>
            <rFont val="Tahoma"/>
            <family val="2"/>
          </rPr>
          <t>Дата решения об утверждении тарифа на подключение к централизованной системе водоснабжения.</t>
        </r>
      </text>
    </comment>
    <comment ref="G14" authorId="0">
      <text>
        <r>
          <rPr>
            <b/>
            <sz val="8"/>
            <rFont val="Tahoma"/>
            <family val="2"/>
          </rPr>
          <t>Номер решения об утверждении тарифа на подключение к централизованной системе водоснабжения.</t>
        </r>
      </text>
    </comment>
  </commentList>
</comments>
</file>

<file path=xl/sharedStrings.xml><?xml version="1.0" encoding="utf-8"?>
<sst xmlns="http://schemas.openxmlformats.org/spreadsheetml/2006/main" count="575" uniqueCount="409">
  <si>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</si>
  <si>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</si>
  <si>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</si>
  <si>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</si>
  <si>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</si>
  <si>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</si>
  <si>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</si>
  <si>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</si>
  <si>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</si>
  <si>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</si>
  <si>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</si>
  <si>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</si>
  <si>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</si>
  <si>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</si>
  <si>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</si>
  <si>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</si>
  <si>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</si>
  <si>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</si>
  <si>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</si>
  <si>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</si>
  <si>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</si>
  <si>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</si>
  <si>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</si>
  <si>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</si>
  <si>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</si>
  <si>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</si>
  <si>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</si>
  <si>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</si>
  <si>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</si>
  <si>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</si>
  <si>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</si>
  <si>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"Морской порт Санкт-Петербург"</t>
  </si>
  <si>
    <t>7805025346</t>
  </si>
  <si>
    <t>783450001</t>
  </si>
  <si>
    <t>781101001</t>
  </si>
  <si>
    <t>ОАО "Особые Экономические Зоны"</t>
  </si>
  <si>
    <t>7703591134</t>
  </si>
  <si>
    <t>781943001</t>
  </si>
  <si>
    <t>ОАО "Пролетарский завод"</t>
  </si>
  <si>
    <t>7811039386</t>
  </si>
  <si>
    <t>997850001</t>
  </si>
  <si>
    <t>780201001</t>
  </si>
  <si>
    <t>781001001</t>
  </si>
  <si>
    <t>780501001</t>
  </si>
  <si>
    <t>ООО "Воздушные ворота северной столицы"</t>
  </si>
  <si>
    <t>7703590927</t>
  </si>
  <si>
    <t>782001001</t>
  </si>
  <si>
    <t>781301001</t>
  </si>
  <si>
    <t>ООО "Фирма "РОСС"</t>
  </si>
  <si>
    <t>7813114617</t>
  </si>
  <si>
    <t>780401001</t>
  </si>
  <si>
    <t>ЗАО "АТЭК"</t>
  </si>
  <si>
    <t>7826135558</t>
  </si>
  <si>
    <t>ЗАО "КировТЭК"</t>
  </si>
  <si>
    <t>ЗАО "Энергетический Альянс"</t>
  </si>
  <si>
    <t>ОАО "Аэропорт "Пулково"</t>
  </si>
  <si>
    <t>ОАО "Водтрансприбор"</t>
  </si>
  <si>
    <t>ОАО "ЛОМО"</t>
  </si>
  <si>
    <t>ООО "Эксплуатационная компания "Арго-Сервис"</t>
  </si>
  <si>
    <t>ИНСТРУКЦИЯ ПО ЗАПОЛНЕНИЮ ШАБЛОНА</t>
  </si>
  <si>
    <t>FORMID</t>
  </si>
  <si>
    <t>ГУП "Водоканал Санкт-Петербурга"</t>
  </si>
  <si>
    <t>7830000426</t>
  </si>
  <si>
    <t>7810091320</t>
  </si>
  <si>
    <t>7814010307</t>
  </si>
  <si>
    <t>7811375691</t>
  </si>
  <si>
    <t>7805060502</t>
  </si>
  <si>
    <t>784301001</t>
  </si>
  <si>
    <t>7843300280</t>
  </si>
  <si>
    <t>781601001</t>
  </si>
  <si>
    <t>7804002321</t>
  </si>
  <si>
    <t>781701001</t>
  </si>
  <si>
    <t>Услуги по передаче электрической энергии, Услуги по передаче тепловой энергии, Производство тепловой энергии</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</si>
  <si>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</si>
  <si>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</si>
  <si>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</si>
  <si>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</si>
  <si>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</si>
  <si>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</si>
  <si>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</si>
  <si>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</si>
  <si>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</si>
  <si>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</si>
  <si>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</si>
  <si>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</si>
  <si>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</si>
  <si>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</si>
  <si>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</si>
  <si>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</si>
  <si>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</si>
  <si>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</si>
  <si>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</si>
  <si>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</si>
  <si>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</si>
  <si>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</si>
  <si>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</si>
  <si>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</si>
  <si>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</si>
  <si>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</si>
  <si>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</si>
  <si>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</si>
  <si>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</si>
  <si>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</si>
  <si>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</si>
  <si>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</si>
  <si>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</si>
  <si>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</si>
  <si>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</si>
  <si>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</si>
  <si>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</si>
  <si>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</si>
  <si>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</si>
  <si>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</si>
  <si>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</si>
  <si>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</si>
  <si>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</si>
  <si>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</si>
  <si>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</si>
  <si>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</si>
  <si>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</si>
  <si>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</si>
  <si>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</si>
  <si>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</si>
  <si>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</si>
  <si>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</si>
  <si>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</si>
  <si>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</si>
  <si>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</si>
  <si>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</si>
  <si>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</si>
  <si>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</si>
  <si>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</si>
  <si>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</si>
  <si>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</si>
  <si>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</si>
  <si>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</si>
  <si>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</si>
  <si>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</si>
  <si>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</si>
  <si>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</si>
  <si>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</si>
  <si>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780445015</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</si>
  <si>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</si>
  <si>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</si>
  <si>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</si>
  <si>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</si>
  <si>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</si>
  <si>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</si>
  <si>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</si>
  <si>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</si>
  <si>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</si>
  <si>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</si>
  <si>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</si>
  <si>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</si>
  <si>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</si>
  <si>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</si>
  <si>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</si>
  <si>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</si>
  <si>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</si>
  <si>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</si>
  <si>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</si>
  <si>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</si>
  <si>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</si>
  <si>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</si>
  <si>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</si>
  <si>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</si>
  <si>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</si>
  <si>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</si>
  <si>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</si>
  <si>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</si>
  <si>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</si>
  <si>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</si>
  <si>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</si>
  <si>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</si>
  <si>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</si>
  <si>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 xml:space="preserve">*  </t>
  </si>
  <si>
    <t>1.</t>
  </si>
  <si>
    <t>2.</t>
  </si>
  <si>
    <t>3.</t>
  </si>
  <si>
    <t>4.</t>
  </si>
  <si>
    <t xml:space="preserve">Шаблон Санкт-Петербургского регионального сегмента ЕИАС ФСТ России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</si>
  <si>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</si>
  <si>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Комитет по тарифам Санкт-Петербурга</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</si>
  <si>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</si>
  <si>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</si>
  <si>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</si>
  <si>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</si>
  <si>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</si>
  <si>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</si>
  <si>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</si>
  <si>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</si>
  <si>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</si>
  <si>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</si>
  <si>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</si>
  <si>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Размещение в сети Интернет:</t>
  </si>
  <si>
    <t>Реквизиты источника</t>
  </si>
  <si>
    <t>Добавить источник публикации</t>
  </si>
  <si>
    <t>F17</t>
  </si>
  <si>
    <t>G17</t>
  </si>
  <si>
    <t>H17</t>
  </si>
  <si>
    <t>Удалить</t>
  </si>
  <si>
    <t>Paper</t>
  </si>
  <si>
    <t>Сайт Комитета по тарифам Санкт-Петербурга</t>
  </si>
  <si>
    <t>Период в заголовке</t>
  </si>
  <si>
    <t>М</t>
  </si>
  <si>
    <t>Д</t>
  </si>
  <si>
    <t>VS_VO</t>
  </si>
  <si>
    <t>Вид регулируемой деятельности</t>
  </si>
  <si>
    <t>ЗАО "Агентство "Шушары"</t>
  </si>
  <si>
    <t>7820016970</t>
  </si>
  <si>
    <t>ЗАО "ВКХ "ВодКомХоз"</t>
  </si>
  <si>
    <t>7817319693</t>
  </si>
  <si>
    <t>Услуги по водоотведению, Услуги по очистке сточных вод, Услуги по холодному водоснабжению</t>
  </si>
  <si>
    <t>ЗАО "ГСР Водоканал"</t>
  </si>
  <si>
    <t>7817309159</t>
  </si>
  <si>
    <t>Услуги по очистке сточных вод, Услуги по водоотведению, Услуги по холодному водоснабжению</t>
  </si>
  <si>
    <t>ОАО "Славянка"</t>
  </si>
  <si>
    <t>7702707386</t>
  </si>
  <si>
    <t>781343001</t>
  </si>
  <si>
    <t>ООО "ЭКОЛ"</t>
  </si>
  <si>
    <t>7801160351</t>
  </si>
  <si>
    <t>Услуги по водоотведению, Услуги по очистке сточных вод, Услуги по транспортированию стоков, Услуги по холодному водоснабжению</t>
  </si>
  <si>
    <t>ЗАО "ЭКОПРОМ"</t>
  </si>
  <si>
    <t>7816035716</t>
  </si>
  <si>
    <t>Услуги по очистке сточных вод, Услуги по водоотведению</t>
  </si>
  <si>
    <t>Информация об условиях, на которых осуществляется поставка регулируемых товаров и (или) оказание регулируемых услуг</t>
  </si>
  <si>
    <t>с</t>
  </si>
  <si>
    <t>по</t>
  </si>
  <si>
    <t>5.</t>
  </si>
  <si>
    <t>Добавить информацию о тарифе</t>
  </si>
  <si>
    <t>Фирменное наименование юридического лица (согласно уставу регулируемой организации)</t>
  </si>
  <si>
    <t>Фамилия, имя и отчество руководителя регулируемой организации</t>
  </si>
  <si>
    <t>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</si>
  <si>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Почтовый адрес регулируемой организации</t>
  </si>
  <si>
    <t>Адрес фактического местонахождения органов управления регулируемой организации</t>
  </si>
  <si>
    <t xml:space="preserve">Контактные телефоны </t>
  </si>
  <si>
    <t>Официальный сайт регулируемой организации в сети “Интернет”</t>
  </si>
  <si>
    <t>Адрес электронной почты регулируемой организации</t>
  </si>
  <si>
    <t>Режим работы регулируемой организации (абонентских отделов, сбытовых подразделений), в том числе часы работы диспетчерских служб</t>
  </si>
  <si>
    <t xml:space="preserve">Режим работы регулируемой организации </t>
  </si>
  <si>
    <t>Часы работы диспетчерских служб</t>
  </si>
  <si>
    <t>пн.</t>
  </si>
  <si>
    <t>вт.</t>
  </si>
  <si>
    <t>ср.</t>
  </si>
  <si>
    <t>чт.</t>
  </si>
  <si>
    <t>пт.</t>
  </si>
  <si>
    <t>сб.</t>
  </si>
  <si>
    <t>вс.</t>
  </si>
  <si>
    <t>Протяженность водопроводных сетей (в однотрубном исчислении) (километров)</t>
  </si>
  <si>
    <t>6.</t>
  </si>
  <si>
    <t>7.</t>
  </si>
  <si>
    <t>8.</t>
  </si>
  <si>
    <t>9.</t>
  </si>
  <si>
    <t>10.</t>
  </si>
  <si>
    <t>11.</t>
  </si>
  <si>
    <t>12.</t>
  </si>
  <si>
    <t>Общая информация о регулируемой организации</t>
  </si>
  <si>
    <t>13.</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</si>
  <si>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холодного водоснабжения</t>
  </si>
  <si>
    <t>HVS.OPENINFO.TARIF.4.178</t>
  </si>
  <si>
    <t>Общая информация. Данные об установленном тарифе на год. Холодное водоснабжение.</t>
  </si>
  <si>
    <t>Ф-2.1</t>
  </si>
  <si>
    <t>Ф-2.2</t>
  </si>
  <si>
    <t>Ф-2.3</t>
  </si>
  <si>
    <t>Ф-2.4</t>
  </si>
  <si>
    <t>Ф-2.11</t>
  </si>
  <si>
    <t>Ф-2.12</t>
  </si>
  <si>
    <t>Ф-2.5</t>
  </si>
  <si>
    <t>Ф-2.6</t>
  </si>
  <si>
    <t>ХВС</t>
  </si>
  <si>
    <t>ХВС с транспортировкой</t>
  </si>
  <si>
    <t>Количество скважин (штук)</t>
  </si>
  <si>
    <t>Количество подкачивающих насосных станций (штук)</t>
  </si>
  <si>
    <t>Наименование органа регулирования, принявшего решение об утверждении тарифа на питьевую воду (питьевое водоснабжение)</t>
  </si>
  <si>
    <t>Реквизиты (дата, номер) решения об утверждении тарифа на питьевую воду (питьевое водоснабжение)</t>
  </si>
  <si>
    <t>Величина установленного тарифа на питьевую воду (питьевое водоснабжение)</t>
  </si>
  <si>
    <t>Срок действия установленного тарифа на питьевую воду (питьевое водоснабжение)</t>
  </si>
  <si>
    <t>Источник официального опубликования решения об установлении тарифа на питьевую воду (питьевое водоснабжение)</t>
  </si>
  <si>
    <t>Наименование органа регулирования, принявшего решение об утверждении тарифа на техническую воду</t>
  </si>
  <si>
    <t>Реквизиты (дата, номер) решения об утверждении тарифа на техническую воду</t>
  </si>
  <si>
    <t>Величина установленного тарифа на техническую воду</t>
  </si>
  <si>
    <t>Срок действия установленного тарифа на техническую воду</t>
  </si>
  <si>
    <t>Источник официального опубликования решения об установлении тарифа на техническую воду</t>
  </si>
  <si>
    <t>Наименование органа регулирования, принявшего решение об утверждении тарифа на транспортировку воды</t>
  </si>
  <si>
    <t>Срок действия установленного тарифа на транспортировку воды</t>
  </si>
  <si>
    <t>Реквизиты (дата, номер) решения об утверждении тарифа на транспортировку воды</t>
  </si>
  <si>
    <t>Величина установленного тарифа на транспортировку воды</t>
  </si>
  <si>
    <t>Источник официального опубликования решения об установлении тарифа на транспортировку воды</t>
  </si>
  <si>
    <t>Наименование органа регулирования, принявшего решение об утверждении тарифа на подвоз воды</t>
  </si>
  <si>
    <t>Реквизиты (дата, номер) решения об утверждении тарифа на подвоз воды</t>
  </si>
  <si>
    <t>Величина установленного тарифа на подвоз воды</t>
  </si>
  <si>
    <t>Срок действия установленного тарифа на подвоз воды</t>
  </si>
  <si>
    <t>Источник официального опубликования решения об установлении тарифа на подвоз воды</t>
  </si>
  <si>
    <t>Наименование органа регулирования, принявшего решение об утверждении тарифа на подключение к централизованной системе холодного водоснабжения</t>
  </si>
  <si>
    <t>Реквизиты (дата, номер) решения об утверждении тарифа на подключение к централизованной системе холодного водоснабжения</t>
  </si>
  <si>
    <t>Величина установленного тарифа на подключение к централизованной системе холодного водоснабжения</t>
  </si>
  <si>
    <t>Срок действия установленного тарифа на подключение к централизованной системе холодного водоснабжения</t>
  </si>
  <si>
    <t>Источник официального опубликования решения об утверждении тарифа на подключение к централизованной системе холодного водоснабжения</t>
  </si>
  <si>
    <t>Информация о порядке выполнения технологических, технических и других мероприятий, связанных с подключением к централизованной системе холодного водоснабжения</t>
  </si>
  <si>
    <t>Форма заявки о подключении к централизованной системе холодного водоснабжения</t>
  </si>
  <si>
    <t>Перечень документов, представляемых одновременно с заявкой о подключении к централизованной системе холодного водоснабжения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</si>
  <si>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о подключении к централизованной системе холодного водоснабжения, принятии решения и уведомлении о принятом решении</t>
  </si>
  <si>
    <t>Телефоны и адреса службы, ответственной за прием и обработку заявок о подключении к централизованной системе холодного водоснабжения</t>
  </si>
  <si>
    <t>Добавить группы потребителей</t>
  </si>
  <si>
    <t>Информация о тарифе на питьевую воду (питьевое водоснабжение)</t>
  </si>
  <si>
    <t>Информация о тарифе на техническую воду</t>
  </si>
  <si>
    <t>Информация о тарифе на транспортировку воды</t>
  </si>
  <si>
    <t>Информация о тарифе на подвоз воды</t>
  </si>
  <si>
    <t>Информация о тарифах на подключение к централизованной системе холодного водоснабжения</t>
  </si>
  <si>
    <t>Период регулирования</t>
  </si>
  <si>
    <t>KIND_ACTIVITY</t>
  </si>
  <si>
    <t>Вид регулируемой деятельности (установленные тарифы)</t>
  </si>
  <si>
    <t>Тариф на питьевую воду</t>
  </si>
  <si>
    <t>Тариф на техническую воду</t>
  </si>
  <si>
    <t>Тариф на транспортировку воды</t>
  </si>
  <si>
    <t>Тариф на подвоз воды</t>
  </si>
  <si>
    <t>Тариф на подключение к централизованной системе холодного водоснабжения</t>
  </si>
  <si>
    <t>T_PUBL</t>
  </si>
  <si>
    <t>T_RNG_1</t>
  </si>
  <si>
    <t>T_RNG_2</t>
  </si>
  <si>
    <t>T_RNG_3</t>
  </si>
  <si>
    <t>T_RNG_4</t>
  </si>
  <si>
    <t>T_RNG_5</t>
  </si>
  <si>
    <t>Тарифы</t>
  </si>
  <si>
    <t>Да</t>
  </si>
  <si>
    <t>Нет</t>
  </si>
  <si>
    <t>Журнал "Вестник Комитета по тарифам Санкт-Петербурга"</t>
  </si>
  <si>
    <t>F13</t>
  </si>
  <si>
    <t>Сведения об условиях публичных договоров</t>
  </si>
  <si>
    <t>end</t>
  </si>
  <si>
    <t>Публикация в печатном издании (формы 2.2, 2.3, 2.4, 2.5, 2.6) :</t>
  </si>
  <si>
    <t>Услуги по холодному водоснабжению</t>
  </si>
  <si>
    <t>Версия 1.3</t>
  </si>
  <si>
    <t>Тариф на питьевую воду (питьевое водоснабжение) не установлен</t>
  </si>
  <si>
    <t>Тариф на техническую воду не установлен</t>
  </si>
  <si>
    <t>Тариф на транспортировку воды не установлен</t>
  </si>
  <si>
    <t>Тариф на подвоз воды не установлен</t>
  </si>
  <si>
    <t>Тариф на подключение к централизованной системе холодного водоснабжения не установлен</t>
  </si>
  <si>
    <t>АНО "СПб РС ЕИАС"</t>
  </si>
  <si>
    <t>7839018298</t>
  </si>
  <si>
    <t>783901001</t>
  </si>
  <si>
    <t>ГБОУ "Балтийский берег"</t>
  </si>
  <si>
    <t>7825465497</t>
  </si>
  <si>
    <t>784201001</t>
  </si>
  <si>
    <t>Услуги по водоотведению, Услуги по очистке сточных вод</t>
  </si>
  <si>
    <t>Услуги по водоотведению, Услуги по холодному водоснабжению, Услуги по очистке сточных вод, Производство тепловой энергии, Услуги по передаче тепловой энергии</t>
  </si>
  <si>
    <t>Услуги по передаче тепловой энергии, Услуги по водоотведению, Производство тепловой энергии, Услуги по холодному водоснабжению, Услуги по очистке сточных вод</t>
  </si>
  <si>
    <t>ЗАО "Гостиница "Туррис"</t>
  </si>
  <si>
    <t>7830002575</t>
  </si>
  <si>
    <t>Услуги по передаче тепловой энергии, Услуги по горячему водоснабжению, Производство тепловой энергии</t>
  </si>
  <si>
    <t>ЗАО "ДОЗ №1"</t>
  </si>
  <si>
    <t>7816061829</t>
  </si>
  <si>
    <t>Услуги по очистке сточных вод, Услуги по холодному водоснабжению, Услуги по водоотведению</t>
  </si>
  <si>
    <t>Услуги по передаче электрической энергии, Услуги по холодному водоснабжению, Производство тепловой энергии, Услуги по передаче тепловой энергии, Услуги по водоотведению, Услуги по очистке сточных вод</t>
  </si>
  <si>
    <t>Услуги по транспортированию стоков, Производство тепловой энергии, Услуги по холодному водоснабжению, Услуги по передаче тепловой энергии, Услуги по очистке сточных вод, Услуги по водоотведению</t>
  </si>
  <si>
    <t>Услуги по передаче электрической энергии, Реализация теплоносителя, Услуги по водоотведению, Услуги по холодному водоснабжению, Производство тепловой энергии, Услуги по передаче тепловой энергии, Услуги по очистке сточных вод</t>
  </si>
  <si>
    <t>ОАО "Водотеплоснаб"</t>
  </si>
  <si>
    <t>4703083505</t>
  </si>
  <si>
    <t>470301001</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</si>
  <si>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</si>
  <si>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Реализация теплоносителя, Услуги по холодному водоснабжению, Услуги по водоотведению, Услуги по передаче тепловой энергии, Услуги по горячему водоснабжению, Услуги по очистке сточных вод, Услуги по передаче электрической энергии, Производство тепловой энергии</t>
  </si>
  <si>
    <t>Услуги по передаче тепловой энергии, Производство тепловой энергии, Услуги по холодному водоснабжению, Речной порт, Услуги по водоотведению, Услуги по очистке сточных вод, Услуги по передаче электрической энергии, Реализация теплоносителя</t>
  </si>
  <si>
    <t>Услуги по передаче тепловой энергии, Услуги по передаче электрической энергии, Услуги по холодному водоснабжению, Производство тепловой энергии, Услуги по водоотведению, Услуги по очистке сточных вод</t>
  </si>
  <si>
    <t>Услуги по передаче тепловой энергии, Производство тепловой энергии, Услуги по горячему водоснабжению, Реализация теплоносителя, Услуги по холодному водоснабжению</t>
  </si>
  <si>
    <t>Производство тепловой энергии, Реализация теплоносителя, Услуги по холодному водоснабжению, Услуги по передаче тепловой энергии, Услуги по водоотведению, Услуги по очистке сточных вод</t>
  </si>
  <si>
    <t>ОАО "РЭУ" филиал "Санкт-Петербургский"</t>
  </si>
  <si>
    <t>7714783092</t>
  </si>
  <si>
    <t>783943001</t>
  </si>
  <si>
    <t>Производство тепловой энергии, Реализация теплоносителя, Услуги по горячему водоснабжению, Услуги по передаче тепловой энергии</t>
  </si>
  <si>
    <t>Услуги по холодному водоснабжению, Услуги по очистке сточных вод, Услуги по водоотведению</t>
  </si>
  <si>
    <t>Услуги по очистке сточных вод, Производство тепловой энергии, Услуги по холодному водоснабжению, Услуги по водоотведению, Аэропорт, Услуги по передаче тепловой энергии, Реализация теплоносителя, Услуги по передаче электрической энергии</t>
  </si>
  <si>
    <t>ООО "Зеленый дом"</t>
  </si>
  <si>
    <t>7804099257</t>
  </si>
  <si>
    <t>Услуги по передаче тепловой энергии, Производство тепловой энергии, Реализация теплоносителя, Услуги по горячему водоснабжению</t>
  </si>
  <si>
    <t>ООО "Петербургтеплоэнерго"</t>
  </si>
  <si>
    <t>7838024362</t>
  </si>
  <si>
    <t>Передача тепловой энергии других ЭСО, Услуги по передаче тепловой энергии, Реализация теплоносителя, Услуги по горячему водоснабжению, Производство тепловой энергии</t>
  </si>
  <si>
    <t>ООО "СК-СИГМА"</t>
  </si>
  <si>
    <t>7801583967</t>
  </si>
  <si>
    <t>780101001</t>
  </si>
  <si>
    <t>ООО "Софийский бульвар"</t>
  </si>
  <si>
    <t>7813479657</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</si>
  <si>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</si>
  <si>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</si>
  <si>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7805614870</t>
  </si>
  <si>
    <t>Услуги по горячему водоснабжению, Производство тепловой энергии, Услуги по передаче тепловой энергии</t>
  </si>
  <si>
    <t>ООО "ТеплоЭнергоВент"</t>
  </si>
  <si>
    <t>7806438628</t>
  </si>
  <si>
    <t>780601001</t>
  </si>
  <si>
    <t>Услуги по горячему водоснабжению, Услуги по передаче тепловой энергии, Производство тепловой энергии, Реализация теплоносителя</t>
  </si>
  <si>
    <t>ООО "Технопарк №1"</t>
  </si>
  <si>
    <t>7841014910</t>
  </si>
  <si>
    <t>784101001</t>
  </si>
  <si>
    <t>Услуги по водоотведению, Услуги по передаче тепловой энергии, Услуги по очистке сточных вод, Производство тепловой энергии, Реализация теплоносителя</t>
  </si>
  <si>
    <t>Услуги по водоотведению, Производство тепловой энергии, Услуги по передаче тепловой энергии, Услуги по очистке сточных вод, Услуги по холодному водоснабжению</t>
  </si>
  <si>
    <t>ООО "Энергоснаб - Красные Зори"</t>
  </si>
  <si>
    <t>7819025321</t>
  </si>
  <si>
    <t>781901001</t>
  </si>
  <si>
    <t>Услуги по транспортированию стоков, Услуги по очистке сточных вод, Услуги по водоотведению</t>
  </si>
  <si>
    <t>СПб ГБСУСО "Психоневрологический интернат №6"</t>
  </si>
  <si>
    <t>7827661874</t>
  </si>
  <si>
    <t>Услуги по холодному водоснабжению, Услуги по водоотведению, Услуги по очистке сточных вод, Услуги по передаче тепловой энергии, Производство тепловой энергии, Услуги по передаче электрической энергии</t>
  </si>
  <si>
    <t>ФГБОУ ВПО "СПбГПУ"</t>
  </si>
  <si>
    <t>7804040077</t>
  </si>
  <si>
    <t>Филиал "Невский водопровод" ОАО ЛОКС</t>
  </si>
  <si>
    <t>4705029366</t>
  </si>
  <si>
    <t>470501001</t>
  </si>
  <si>
    <t xml:space="preserve"> Реестр организаций обновлен:14.10.2014 11:05:15</t>
  </si>
  <si>
    <t>http://gov.spb.ru/gov/otrasl/energ_kom/</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</si>
</sst>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lt;=9999999]###\-####;\(###\)\ ###\-####"/>
    <numFmt numFmtId="166" formatCode="[$-FC19]d\ mmmm\ yyyy\ &quot;г.&quot;"/>
    <numFmt numFmtId="167" formatCode="#,##0.0"/>
    <numFmt numFmtId="168" formatCode="0.0%"/>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400]h:mm:ss\ AM/PM"/>
    <numFmt numFmtId="175" formatCode="_-* #,##0.00\ _р_._-;\-* #,##0.00\ _р_._-;_-* &quot;-&quot;??\ _р_._-;_-@_-"/>
    <numFmt numFmtId="176" formatCode="0.000%"/>
    <numFmt numFmtId="177" formatCode="0.0"/>
  </numFmts>
  <fonts count="57">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b/>
      <sz val="8"/>
      <name val="Tahoma"/>
      <family val="2"/>
    </font>
    <font>
      <u val="single"/>
      <sz val="9"/>
      <color indexed="12"/>
      <name val="Tahoma"/>
      <family val="2"/>
    </font>
    <font>
      <b/>
      <sz val="9"/>
      <color indexed="8"/>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10"/>
      <color indexed="8"/>
      <name val="Tahoma"/>
      <family val="2"/>
    </font>
    <font>
      <b/>
      <u val="single"/>
      <sz val="9"/>
      <color indexed="9"/>
      <name val="Tahoma"/>
      <family val="2"/>
    </font>
    <font>
      <sz val="8"/>
      <name val="Tahoma"/>
      <family val="2"/>
    </font>
    <font>
      <sz val="9"/>
      <color indexed="62"/>
      <name val="Tahoma"/>
      <family val="2"/>
    </font>
    <font>
      <b/>
      <sz val="9"/>
      <color indexed="63"/>
      <name val="Tahoma"/>
      <family val="2"/>
    </font>
    <font>
      <b/>
      <sz val="9"/>
      <color indexed="52"/>
      <name val="Tahoma"/>
      <family val="2"/>
    </font>
    <font>
      <b/>
      <sz val="15"/>
      <color indexed="56"/>
      <name val="Tahoma"/>
      <family val="2"/>
    </font>
    <font>
      <b/>
      <sz val="13"/>
      <color indexed="56"/>
      <name val="Tahoma"/>
      <family val="2"/>
    </font>
    <font>
      <b/>
      <sz val="11"/>
      <color indexed="56"/>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46"/>
        <bgColor indexed="64"/>
      </patternFill>
    </fill>
    <fill>
      <patternFill patternType="solid">
        <fgColor indexed="50"/>
        <bgColor indexed="64"/>
      </patternFill>
    </fill>
    <fill>
      <patternFill patternType="solid">
        <fgColor indexed="43"/>
        <bgColor indexed="64"/>
      </patternFill>
    </fill>
    <fill>
      <patternFill patternType="gray0625">
        <fgColor indexed="55"/>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1"/>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indexed="23"/>
      </right>
      <top>
        <color indexed="63"/>
      </top>
      <bottom>
        <color indexed="63"/>
      </bottom>
    </border>
    <border>
      <left>
        <color indexed="63"/>
      </left>
      <right style="hair">
        <color indexed="23"/>
      </right>
      <top>
        <color indexed="63"/>
      </top>
      <bottom style="thin">
        <color indexed="23"/>
      </bottom>
    </border>
    <border>
      <left>
        <color indexed="63"/>
      </left>
      <right style="hair">
        <color indexed="23"/>
      </right>
      <top style="thin">
        <color indexed="23"/>
      </top>
      <bottom style="thin">
        <color indexed="23"/>
      </bottom>
    </border>
    <border>
      <left>
        <color indexed="63"/>
      </left>
      <right style="hair">
        <color indexed="23"/>
      </right>
      <top style="thin">
        <color indexed="2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style="thin">
        <color indexed="55"/>
      </right>
      <top style="thin">
        <color indexed="55"/>
      </top>
      <bottom>
        <color indexed="63"/>
      </bottom>
    </border>
    <border>
      <left style="medium"/>
      <right style="thin">
        <color indexed="55"/>
      </right>
      <top>
        <color indexed="63"/>
      </top>
      <bottom>
        <color indexed="63"/>
      </bottom>
    </border>
    <border>
      <left style="thin">
        <color indexed="55"/>
      </left>
      <right style="medium"/>
      <top>
        <color indexed="63"/>
      </top>
      <bottom>
        <color indexed="63"/>
      </bottom>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style="medium"/>
      <right>
        <color indexed="63"/>
      </right>
      <top style="medium"/>
      <bottom style="thin"/>
    </border>
    <border>
      <left style="thin"/>
      <right style="thin"/>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right style="medium"/>
      <top style="thin"/>
      <bottom style="medium"/>
    </border>
    <border>
      <left style="medium"/>
      <right style="thin">
        <color indexed="23"/>
      </right>
      <top>
        <color indexed="63"/>
      </top>
      <bottom>
        <color indexed="63"/>
      </bottom>
    </border>
    <border>
      <left>
        <color indexed="63"/>
      </left>
      <right style="thin">
        <color indexed="23"/>
      </right>
      <top style="thin">
        <color indexed="23"/>
      </top>
      <bottom style="thin">
        <color indexed="23"/>
      </bottom>
    </border>
    <border>
      <left>
        <color indexed="23"/>
      </left>
      <right style="thin">
        <color indexed="23"/>
      </right>
      <top style="thin">
        <color indexed="23"/>
      </top>
      <bottom>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right/>
      <top>
        <color indexed="63"/>
      </top>
      <bottom style="thin"/>
    </border>
    <border>
      <left>
        <color indexed="63"/>
      </left>
      <right style="thin"/>
      <top>
        <color indexed="63"/>
      </top>
      <bottom style="thin"/>
    </border>
    <border>
      <left style="thin"/>
      <right style="medium"/>
      <top style="medium"/>
      <bottom style="thin"/>
    </border>
    <border>
      <left style="hair">
        <color indexed="23"/>
      </left>
      <right style="hair">
        <color indexed="23"/>
      </right>
      <top style="thin">
        <color indexed="23"/>
      </top>
      <bottom>
        <color indexed="63"/>
      </bottom>
    </border>
    <border>
      <left style="hair">
        <color indexed="23"/>
      </left>
      <right>
        <color indexed="63"/>
      </right>
      <top style="thin">
        <color indexed="23"/>
      </top>
      <bottom>
        <color indexed="6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hair">
        <color indexed="23"/>
      </left>
      <right>
        <color indexed="63"/>
      </right>
      <top style="thin">
        <color indexed="23"/>
      </top>
      <bottom style="thin">
        <color indexed="23"/>
      </bottom>
    </border>
    <border>
      <left/>
      <right>
        <color indexed="63"/>
      </right>
      <top style="thin">
        <color indexed="23"/>
      </top>
      <bottom style="thin">
        <color indexed="23"/>
      </bottom>
    </border>
    <border>
      <left style="hair">
        <color indexed="23"/>
      </left>
      <right style="hair">
        <color indexed="23"/>
      </right>
      <top style="thin">
        <color indexed="23"/>
      </top>
      <bottom style="thin">
        <color indexed="23"/>
      </bottom>
    </border>
    <border>
      <left style="thin">
        <color indexed="23"/>
      </left>
      <right style="thin">
        <color indexed="23"/>
      </right>
      <top style="thin">
        <color indexed="23"/>
      </top>
      <bottom>
        <color indexed="23"/>
      </bottom>
    </border>
    <border>
      <left style="thin">
        <color indexed="23"/>
      </left>
      <right>
        <color indexed="23"/>
      </right>
      <top style="thin">
        <color indexed="23"/>
      </top>
      <bottom>
        <color indexed="23"/>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hair">
        <color indexed="23"/>
      </left>
      <right>
        <color indexed="63"/>
      </right>
      <top>
        <color indexed="63"/>
      </top>
      <bottom>
        <color indexed="63"/>
      </bottom>
    </border>
    <border>
      <left style="hair">
        <color indexed="23"/>
      </left>
      <right style="hair">
        <color indexed="23"/>
      </right>
      <top>
        <color indexed="63"/>
      </top>
      <bottom>
        <color indexed="63"/>
      </bottom>
    </border>
    <border>
      <left>
        <color indexed="63"/>
      </left>
      <right style="thin"/>
      <top>
        <color indexed="63"/>
      </top>
      <bottom style="medium"/>
    </border>
    <border>
      <left>
        <color indexed="63"/>
      </left>
      <right style="thin"/>
      <top style="medium"/>
      <bottom style="thin"/>
    </border>
    <border>
      <left style="medium"/>
      <right>
        <color indexed="63"/>
      </right>
      <top>
        <color indexed="63"/>
      </top>
      <bottom style="thin"/>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color indexed="63"/>
      </left>
      <right style="medium"/>
      <top style="medium"/>
      <bottom style="thin"/>
    </border>
    <border>
      <left/>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style="thin"/>
      <right/>
      <top style="thin"/>
      <bottom style="medium"/>
    </border>
    <border>
      <left>
        <color indexed="63"/>
      </left>
      <right style="medium"/>
      <top style="thin"/>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1" fillId="0" borderId="0">
      <alignment/>
      <protection/>
    </xf>
    <xf numFmtId="0" fontId="50"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2"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9" fillId="0" borderId="0" applyFont="0" applyFill="0" applyBorder="0" applyAlignment="0" applyProtection="0"/>
    <xf numFmtId="0" fontId="56" fillId="32" borderId="0" applyNumberFormat="0" applyBorder="0" applyAlignment="0" applyProtection="0"/>
  </cellStyleXfs>
  <cellXfs count="441">
    <xf numFmtId="0" fontId="0" fillId="0" borderId="0" xfId="0" applyAlignment="1">
      <alignment/>
    </xf>
    <xf numFmtId="0" fontId="0" fillId="0" borderId="0" xfId="0" applyFont="1" applyAlignment="1">
      <alignment/>
    </xf>
    <xf numFmtId="0" fontId="15" fillId="0" borderId="0" xfId="59" applyFont="1" applyFill="1" applyAlignment="1" applyProtection="1">
      <alignment horizontal="left" vertical="center" wrapText="1"/>
      <protection/>
    </xf>
    <xf numFmtId="0" fontId="15" fillId="0" borderId="0" xfId="59" applyFont="1" applyAlignment="1" applyProtection="1">
      <alignment vertical="center" wrapText="1"/>
      <protection/>
    </xf>
    <xf numFmtId="0" fontId="15" fillId="0" borderId="0" xfId="59" applyFont="1" applyFill="1" applyAlignment="1" applyProtection="1">
      <alignment vertical="center" wrapText="1"/>
      <protection/>
    </xf>
    <xf numFmtId="0" fontId="16" fillId="0" borderId="0" xfId="61" applyFont="1" applyFill="1" applyBorder="1" applyAlignment="1" applyProtection="1">
      <alignment horizontal="right" vertical="center" wrapText="1"/>
      <protection/>
    </xf>
    <xf numFmtId="0" fontId="15" fillId="33" borderId="0" xfId="59" applyFont="1" applyFill="1" applyBorder="1" applyAlignment="1" applyProtection="1">
      <alignment vertical="center" wrapText="1"/>
      <protection/>
    </xf>
    <xf numFmtId="0" fontId="15" fillId="0" borderId="0" xfId="59" applyFont="1" applyBorder="1" applyAlignment="1" applyProtection="1">
      <alignment vertical="center" wrapText="1"/>
      <protection/>
    </xf>
    <xf numFmtId="0" fontId="15" fillId="33" borderId="0" xfId="61" applyFont="1" applyFill="1" applyBorder="1" applyAlignment="1" applyProtection="1">
      <alignment vertical="center" wrapText="1"/>
      <protection/>
    </xf>
    <xf numFmtId="0" fontId="16" fillId="33" borderId="0" xfId="61" applyFont="1" applyFill="1" applyBorder="1" applyAlignment="1" applyProtection="1">
      <alignment vertical="center" wrapText="1"/>
      <protection/>
    </xf>
    <xf numFmtId="0" fontId="3" fillId="0" borderId="0" xfId="59" applyFont="1" applyAlignment="1" applyProtection="1">
      <alignment vertical="center" wrapText="1"/>
      <protection/>
    </xf>
    <xf numFmtId="0" fontId="5" fillId="0" borderId="0" xfId="61" applyFont="1" applyFill="1" applyBorder="1" applyAlignment="1" applyProtection="1">
      <alignment vertical="center" wrapText="1"/>
      <protection/>
    </xf>
    <xf numFmtId="0" fontId="5" fillId="0" borderId="0" xfId="59" applyFont="1" applyAlignment="1" applyProtection="1">
      <alignment vertical="center" wrapText="1"/>
      <protection/>
    </xf>
    <xf numFmtId="0" fontId="3" fillId="33" borderId="0" xfId="59" applyFont="1" applyFill="1" applyAlignment="1" applyProtection="1">
      <alignment vertical="center" wrapText="1"/>
      <protection/>
    </xf>
    <xf numFmtId="0" fontId="6" fillId="33" borderId="0" xfId="61" applyFont="1" applyFill="1" applyBorder="1" applyAlignment="1" applyProtection="1">
      <alignment horizontal="center" vertical="center" wrapText="1"/>
      <protection/>
    </xf>
    <xf numFmtId="0" fontId="5" fillId="33" borderId="0" xfId="61" applyFont="1" applyFill="1" applyBorder="1" applyAlignment="1" applyProtection="1">
      <alignment vertical="center" wrapText="1"/>
      <protection/>
    </xf>
    <xf numFmtId="0" fontId="5" fillId="33" borderId="0" xfId="59" applyFont="1" applyFill="1" applyAlignment="1" applyProtection="1">
      <alignment vertical="center" wrapText="1"/>
      <protection/>
    </xf>
    <xf numFmtId="0" fontId="5" fillId="33" borderId="0" xfId="61" applyFont="1" applyFill="1" applyBorder="1" applyAlignment="1" applyProtection="1">
      <alignment horizontal="center" vertical="center" wrapText="1"/>
      <protection/>
    </xf>
    <xf numFmtId="49" fontId="6" fillId="33" borderId="0" xfId="62" applyNumberFormat="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5" fillId="0" borderId="0" xfId="59"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17" fillId="0" borderId="0" xfId="54" applyNumberFormat="1" applyFont="1" applyAlignment="1" applyProtection="1">
      <alignment vertical="top"/>
      <protection/>
    </xf>
    <xf numFmtId="0" fontId="5" fillId="0" borderId="0" xfId="61" applyFont="1" applyFill="1" applyBorder="1" applyAlignment="1" applyProtection="1">
      <alignment horizontal="center" vertical="center" wrapText="1"/>
      <protection/>
    </xf>
    <xf numFmtId="49" fontId="5" fillId="0" borderId="0" xfId="62" applyNumberFormat="1" applyFont="1" applyFill="1" applyBorder="1" applyAlignment="1" applyProtection="1">
      <alignment horizontal="center" vertical="center" wrapText="1"/>
      <protection/>
    </xf>
    <xf numFmtId="0" fontId="5" fillId="0" borderId="0" xfId="59" applyFont="1" applyFill="1" applyAlignment="1" applyProtection="1">
      <alignment horizontal="center" vertical="center" wrapText="1"/>
      <protection/>
    </xf>
    <xf numFmtId="0" fontId="5" fillId="0" borderId="0" xfId="59" applyFont="1" applyFill="1" applyAlignment="1" applyProtection="1">
      <alignment vertical="center" wrapText="1"/>
      <protection/>
    </xf>
    <xf numFmtId="0" fontId="5" fillId="0" borderId="0" xfId="59" applyFont="1" applyAlignment="1" applyProtection="1">
      <alignment horizontal="center" vertical="center" wrapText="1"/>
      <protection/>
    </xf>
    <xf numFmtId="49" fontId="5" fillId="0" borderId="0" xfId="60" applyNumberFormat="1" applyFont="1" applyProtection="1">
      <alignment vertical="top"/>
      <protection/>
    </xf>
    <xf numFmtId="0" fontId="5" fillId="0" borderId="0" xfId="59" applyFont="1" applyFill="1" applyAlignment="1" applyProtection="1">
      <alignment horizontal="left" vertical="center" wrapText="1"/>
      <protection/>
    </xf>
    <xf numFmtId="0" fontId="0" fillId="34" borderId="0" xfId="0" applyFill="1" applyAlignment="1">
      <alignment/>
    </xf>
    <xf numFmtId="0" fontId="15" fillId="34" borderId="0" xfId="59" applyNumberFormat="1" applyFont="1" applyFill="1" applyAlignment="1" applyProtection="1">
      <alignment vertical="center" wrapText="1"/>
      <protection/>
    </xf>
    <xf numFmtId="0" fontId="15" fillId="34" borderId="0" xfId="59" applyFont="1" applyFill="1" applyAlignment="1" applyProtection="1">
      <alignment horizontal="left" vertical="center" wrapText="1"/>
      <protection/>
    </xf>
    <xf numFmtId="0" fontId="15" fillId="34" borderId="0" xfId="59" applyFont="1" applyFill="1" applyAlignment="1" applyProtection="1">
      <alignment vertical="center" wrapText="1"/>
      <protection/>
    </xf>
    <xf numFmtId="0" fontId="15" fillId="34" borderId="0" xfId="59" applyFont="1" applyFill="1" applyBorder="1" applyAlignment="1" applyProtection="1">
      <alignment vertical="center" wrapText="1"/>
      <protection/>
    </xf>
    <xf numFmtId="49" fontId="15" fillId="34" borderId="0" xfId="62" applyNumberFormat="1" applyFont="1" applyFill="1" applyBorder="1" applyAlignment="1" applyProtection="1">
      <alignment horizontal="left" vertical="center" wrapText="1"/>
      <protection/>
    </xf>
    <xf numFmtId="0" fontId="15" fillId="34" borderId="0" xfId="59"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17" fillId="0" borderId="0" xfId="54" applyNumberFormat="1" applyFont="1" applyAlignment="1" applyProtection="1">
      <alignment vertical="top"/>
      <protection/>
    </xf>
    <xf numFmtId="14" fontId="5" fillId="0" borderId="0" xfId="61" applyNumberFormat="1" applyFont="1" applyFill="1" applyBorder="1" applyAlignment="1" applyProtection="1">
      <alignment vertical="center" wrapText="1"/>
      <protection/>
    </xf>
    <xf numFmtId="0" fontId="18" fillId="0" borderId="0" xfId="0" applyFont="1" applyAlignment="1">
      <alignment/>
    </xf>
    <xf numFmtId="0" fontId="0" fillId="0" borderId="0" xfId="0" applyAlignment="1">
      <alignment horizontal="right"/>
    </xf>
    <xf numFmtId="49" fontId="5" fillId="0" borderId="0" xfId="60" applyNumberFormat="1" applyFont="1" applyAlignment="1" applyProtection="1">
      <alignment vertical="top" wrapText="1"/>
      <protection/>
    </xf>
    <xf numFmtId="0" fontId="8" fillId="34" borderId="0" xfId="59" applyFont="1" applyFill="1" applyAlignment="1" applyProtection="1">
      <alignment vertical="center" wrapText="1"/>
      <protection/>
    </xf>
    <xf numFmtId="0" fontId="8" fillId="0" borderId="0" xfId="59" applyFont="1" applyAlignment="1" applyProtection="1">
      <alignment vertical="center" wrapText="1"/>
      <protection/>
    </xf>
    <xf numFmtId="0" fontId="8" fillId="33" borderId="0" xfId="59" applyFont="1" applyFill="1" applyAlignment="1" applyProtection="1">
      <alignment vertical="center" wrapText="1"/>
      <protection/>
    </xf>
    <xf numFmtId="0" fontId="8" fillId="34" borderId="0" xfId="0" applyFont="1" applyFill="1" applyAlignment="1">
      <alignment/>
    </xf>
    <xf numFmtId="0" fontId="8" fillId="0" borderId="0" xfId="0" applyFont="1" applyAlignment="1">
      <alignment/>
    </xf>
    <xf numFmtId="0" fontId="8" fillId="34" borderId="0" xfId="0" applyFont="1" applyFill="1" applyAlignment="1">
      <alignment horizontal="right"/>
    </xf>
    <xf numFmtId="0" fontId="3" fillId="0" borderId="0" xfId="0" applyFont="1" applyAlignment="1">
      <alignment/>
    </xf>
    <xf numFmtId="0" fontId="0" fillId="0" borderId="10" xfId="0" applyFont="1" applyBorder="1" applyAlignment="1">
      <alignment/>
    </xf>
    <xf numFmtId="0" fontId="19" fillId="0" borderId="0" xfId="0" applyFont="1" applyBorder="1" applyAlignment="1">
      <alignment horizontal="center" wrapText="1"/>
    </xf>
    <xf numFmtId="0" fontId="14" fillId="0" borderId="11" xfId="0" applyFont="1" applyBorder="1" applyAlignment="1">
      <alignment horizontal="center" wrapText="1"/>
    </xf>
    <xf numFmtId="0" fontId="0" fillId="0" borderId="0" xfId="0" applyFont="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1" fillId="0" borderId="0" xfId="0" applyFont="1" applyFill="1" applyBorder="1" applyAlignment="1">
      <alignment horizontal="center" wrapText="1"/>
    </xf>
    <xf numFmtId="164" fontId="14" fillId="0" borderId="0" xfId="0" applyNumberFormat="1" applyFont="1" applyFill="1" applyBorder="1" applyAlignment="1">
      <alignment/>
    </xf>
    <xf numFmtId="0" fontId="5" fillId="0" borderId="0" xfId="73" applyNumberFormat="1" applyFont="1" applyFill="1" applyBorder="1" applyAlignment="1" applyProtection="1">
      <alignment horizontal="left" vertical="center" wrapText="1"/>
      <protection locked="0"/>
    </xf>
    <xf numFmtId="0" fontId="5" fillId="0" borderId="0" xfId="73" applyNumberFormat="1" applyFont="1" applyFill="1" applyBorder="1" applyAlignment="1" applyProtection="1">
      <alignment horizontal="right" vertical="center" wrapText="1"/>
      <protection locked="0"/>
    </xf>
    <xf numFmtId="164" fontId="5" fillId="0" borderId="0" xfId="73" applyNumberFormat="1" applyFont="1" applyFill="1" applyBorder="1" applyAlignment="1" applyProtection="1">
      <alignment horizontal="right" vertical="center" wrapText="1"/>
      <protection locked="0"/>
    </xf>
    <xf numFmtId="0" fontId="10" fillId="0" borderId="0" xfId="42" applyFont="1" applyFill="1" applyBorder="1" applyAlignment="1" applyProtection="1">
      <alignment horizontal="left" vertical="center" wrapText="1"/>
      <protection/>
    </xf>
    <xf numFmtId="164" fontId="0" fillId="0" borderId="0" xfId="0" applyNumberFormat="1" applyFont="1" applyFill="1" applyBorder="1" applyAlignment="1">
      <alignment/>
    </xf>
    <xf numFmtId="0" fontId="3"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19"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59" applyFont="1" applyFill="1" applyBorder="1" applyAlignment="1" applyProtection="1">
      <alignment vertical="center" wrapText="1"/>
      <protection/>
    </xf>
    <xf numFmtId="0" fontId="8" fillId="0" borderId="0" xfId="59" applyFont="1" applyFill="1" applyBorder="1" applyAlignment="1" applyProtection="1">
      <alignment vertical="center" wrapText="1"/>
      <protection/>
    </xf>
    <xf numFmtId="0" fontId="5" fillId="33" borderId="14" xfId="61" applyFont="1" applyFill="1" applyBorder="1" applyAlignment="1" applyProtection="1">
      <alignment vertical="center" wrapText="1"/>
      <protection/>
    </xf>
    <xf numFmtId="0" fontId="6" fillId="35" borderId="15" xfId="62" applyNumberFormat="1" applyFont="1" applyFill="1" applyBorder="1" applyAlignment="1" applyProtection="1">
      <alignment horizontal="center" vertical="center" wrapText="1"/>
      <protection/>
    </xf>
    <xf numFmtId="0" fontId="6" fillId="35" borderId="16" xfId="62" applyNumberFormat="1" applyFont="1" applyFill="1" applyBorder="1" applyAlignment="1" applyProtection="1">
      <alignment horizontal="center" vertical="center" wrapText="1"/>
      <protection/>
    </xf>
    <xf numFmtId="0" fontId="6" fillId="35" borderId="17" xfId="62" applyNumberFormat="1" applyFont="1" applyFill="1" applyBorder="1" applyAlignment="1" applyProtection="1">
      <alignment horizontal="center" vertical="center" wrapText="1"/>
      <protection/>
    </xf>
    <xf numFmtId="0" fontId="6" fillId="35" borderId="14" xfId="61" applyFont="1" applyFill="1" applyBorder="1" applyAlignment="1" applyProtection="1">
      <alignment horizontal="center" vertical="center" wrapText="1"/>
      <protection/>
    </xf>
    <xf numFmtId="0" fontId="6" fillId="35" borderId="17" xfId="61" applyFont="1" applyFill="1" applyBorder="1" applyAlignment="1" applyProtection="1">
      <alignment horizontal="center" vertical="center" wrapText="1"/>
      <protection/>
    </xf>
    <xf numFmtId="0" fontId="5" fillId="35" borderId="16" xfId="61" applyFont="1" applyFill="1" applyBorder="1" applyAlignment="1" applyProtection="1">
      <alignment horizontal="right" vertical="center" wrapText="1" indent="1"/>
      <protection/>
    </xf>
    <xf numFmtId="0" fontId="5" fillId="35" borderId="17" xfId="61" applyFont="1" applyFill="1" applyBorder="1" applyAlignment="1" applyProtection="1">
      <alignment horizontal="right" vertical="center" wrapText="1" indent="1"/>
      <protection/>
    </xf>
    <xf numFmtId="49" fontId="5" fillId="35" borderId="16" xfId="62" applyNumberFormat="1" applyFont="1" applyFill="1" applyBorder="1" applyAlignment="1" applyProtection="1">
      <alignment horizontal="right" vertical="center" wrapText="1" indent="1"/>
      <protection/>
    </xf>
    <xf numFmtId="49" fontId="5" fillId="35" borderId="17" xfId="62" applyNumberFormat="1" applyFont="1" applyFill="1" applyBorder="1" applyAlignment="1" applyProtection="1">
      <alignment horizontal="right" vertical="center" wrapText="1" indent="1"/>
      <protection/>
    </xf>
    <xf numFmtId="0" fontId="14"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58" applyNumberFormat="1" applyFont="1" applyFill="1" applyBorder="1" applyAlignment="1" applyProtection="1">
      <alignment horizontal="left" vertical="center" wrapText="1"/>
      <protection locked="0"/>
    </xf>
    <xf numFmtId="0" fontId="1" fillId="0" borderId="0" xfId="58" applyNumberFormat="1" applyFont="1" applyFill="1" applyBorder="1" applyAlignment="1" applyProtection="1">
      <alignment horizontal="left" vertical="center" wrapText="1"/>
      <protection locked="0"/>
    </xf>
    <xf numFmtId="0" fontId="0" fillId="0" borderId="0" xfId="0" applyFont="1" applyFill="1" applyBorder="1" applyAlignment="1">
      <alignment/>
    </xf>
    <xf numFmtId="0" fontId="14" fillId="0" borderId="18" xfId="0" applyFont="1" applyBorder="1" applyAlignment="1">
      <alignment/>
    </xf>
    <xf numFmtId="0" fontId="14" fillId="0" borderId="19" xfId="0" applyFont="1" applyBorder="1" applyAlignment="1">
      <alignment/>
    </xf>
    <xf numFmtId="0" fontId="0" fillId="36"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14" fillId="0" borderId="21" xfId="0" applyFont="1" applyBorder="1" applyAlignment="1">
      <alignment/>
    </xf>
    <xf numFmtId="0" fontId="0" fillId="0" borderId="22" xfId="0" applyFont="1" applyBorder="1" applyAlignment="1">
      <alignment horizontal="left"/>
    </xf>
    <xf numFmtId="0" fontId="0" fillId="37" borderId="19" xfId="0" applyFont="1" applyFill="1" applyBorder="1" applyAlignment="1">
      <alignment/>
    </xf>
    <xf numFmtId="0" fontId="0" fillId="37" borderId="21" xfId="0" applyFont="1" applyFill="1" applyBorder="1" applyAlignment="1">
      <alignment/>
    </xf>
    <xf numFmtId="0" fontId="0" fillId="0" borderId="20" xfId="0" applyFont="1" applyBorder="1" applyAlignment="1">
      <alignment/>
    </xf>
    <xf numFmtId="0" fontId="0" fillId="36"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14" fillId="0" borderId="24" xfId="0" applyFont="1" applyBorder="1" applyAlignment="1">
      <alignment/>
    </xf>
    <xf numFmtId="0" fontId="14" fillId="0" borderId="26" xfId="0" applyFont="1" applyBorder="1" applyAlignment="1">
      <alignment/>
    </xf>
    <xf numFmtId="0" fontId="14" fillId="0" borderId="25" xfId="0" applyFont="1" applyBorder="1" applyAlignment="1">
      <alignment/>
    </xf>
    <xf numFmtId="0" fontId="14" fillId="0" borderId="0" xfId="0" applyFont="1" applyBorder="1" applyAlignment="1">
      <alignment wrapText="1"/>
    </xf>
    <xf numFmtId="0" fontId="14" fillId="0" borderId="27" xfId="0" applyFont="1" applyBorder="1" applyAlignment="1">
      <alignment wrapText="1"/>
    </xf>
    <xf numFmtId="0" fontId="14" fillId="0" borderId="28" xfId="0" applyFont="1" applyBorder="1" applyAlignment="1">
      <alignment wrapText="1"/>
    </xf>
    <xf numFmtId="0" fontId="0" fillId="36" borderId="21" xfId="0" applyFill="1" applyBorder="1" applyAlignment="1">
      <alignment/>
    </xf>
    <xf numFmtId="0" fontId="0" fillId="36" borderId="18" xfId="0" applyFont="1" applyFill="1" applyBorder="1" applyAlignment="1">
      <alignment/>
    </xf>
    <xf numFmtId="0" fontId="0" fillId="0" borderId="22" xfId="0" applyBorder="1" applyAlignment="1">
      <alignment/>
    </xf>
    <xf numFmtId="0" fontId="0" fillId="37" borderId="19" xfId="0" applyFont="1" applyFill="1" applyBorder="1" applyAlignment="1">
      <alignment horizontal="right"/>
    </xf>
    <xf numFmtId="0" fontId="0" fillId="37" borderId="29" xfId="0" applyFill="1" applyBorder="1" applyAlignment="1">
      <alignment horizontal="right"/>
    </xf>
    <xf numFmtId="0" fontId="0" fillId="37" borderId="30" xfId="0" applyFill="1" applyBorder="1" applyAlignment="1">
      <alignment horizontal="right"/>
    </xf>
    <xf numFmtId="0" fontId="0" fillId="37" borderId="29" xfId="0" applyFont="1" applyFill="1" applyBorder="1" applyAlignment="1">
      <alignment horizontal="right"/>
    </xf>
    <xf numFmtId="0" fontId="0" fillId="37"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5" borderId="0" xfId="0" applyFill="1" applyBorder="1" applyAlignment="1">
      <alignment/>
    </xf>
    <xf numFmtId="0" fontId="0" fillId="35"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20" fillId="35" borderId="0" xfId="0" applyFont="1" applyFill="1" applyBorder="1" applyAlignment="1">
      <alignment/>
    </xf>
    <xf numFmtId="0" fontId="0" fillId="0" borderId="0" xfId="0" applyFill="1" applyAlignment="1" applyProtection="1">
      <alignment/>
      <protection/>
    </xf>
    <xf numFmtId="0" fontId="0" fillId="35" borderId="0" xfId="0" applyFill="1" applyBorder="1" applyAlignment="1">
      <alignment horizontal="center" vertical="top"/>
    </xf>
    <xf numFmtId="0" fontId="0" fillId="0" borderId="0" xfId="0" applyFill="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9" xfId="0" applyBorder="1" applyAlignment="1">
      <alignment horizontal="right"/>
    </xf>
    <xf numFmtId="0" fontId="10" fillId="0" borderId="0" xfId="42" applyFont="1" applyFill="1" applyBorder="1" applyAlignment="1" applyProtection="1">
      <alignment/>
      <protection/>
    </xf>
    <xf numFmtId="0" fontId="14" fillId="0" borderId="35" xfId="0" applyFont="1" applyBorder="1" applyAlignment="1">
      <alignment horizontal="right"/>
    </xf>
    <xf numFmtId="0" fontId="21"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8" fillId="35" borderId="0" xfId="0" applyFont="1" applyFill="1" applyBorder="1" applyAlignment="1">
      <alignment/>
    </xf>
    <xf numFmtId="0" fontId="8" fillId="35" borderId="0" xfId="0" applyFont="1" applyFill="1" applyBorder="1" applyAlignment="1">
      <alignment vertical="center"/>
    </xf>
    <xf numFmtId="0" fontId="8" fillId="35" borderId="0" xfId="0" applyFont="1" applyFill="1" applyAlignment="1">
      <alignment/>
    </xf>
    <xf numFmtId="0" fontId="0" fillId="0" borderId="27" xfId="0" applyFill="1" applyBorder="1" applyAlignment="1" applyProtection="1">
      <alignment horizontal="center" vertical="top" wrapText="1"/>
      <protection locked="0"/>
    </xf>
    <xf numFmtId="0" fontId="0" fillId="0" borderId="40" xfId="0" applyBorder="1" applyAlignment="1">
      <alignment/>
    </xf>
    <xf numFmtId="0" fontId="0" fillId="0" borderId="41" xfId="0" applyBorder="1" applyAlignment="1">
      <alignment/>
    </xf>
    <xf numFmtId="0" fontId="8" fillId="35"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39" borderId="42" xfId="0" applyNumberFormat="1" applyFill="1" applyBorder="1" applyAlignment="1" applyProtection="1">
      <alignment horizontal="left" vertical="top" wrapText="1"/>
      <protection locked="0"/>
    </xf>
    <xf numFmtId="0" fontId="0" fillId="39" borderId="43" xfId="0" applyNumberFormat="1" applyFill="1" applyBorder="1" applyAlignment="1" applyProtection="1">
      <alignment horizontal="left" vertical="top" wrapText="1"/>
      <protection locked="0"/>
    </xf>
    <xf numFmtId="0" fontId="0" fillId="0" borderId="44" xfId="0" applyFill="1" applyBorder="1" applyAlignment="1" applyProtection="1">
      <alignment horizontal="center" vertical="center" wrapText="1"/>
      <protection/>
    </xf>
    <xf numFmtId="0" fontId="0" fillId="0" borderId="45" xfId="0" applyFill="1" applyBorder="1" applyAlignment="1" applyProtection="1">
      <alignment vertical="top" wrapText="1"/>
      <protection/>
    </xf>
    <xf numFmtId="0" fontId="0" fillId="0" borderId="46" xfId="0" applyFill="1" applyBorder="1" applyAlignment="1" applyProtection="1">
      <alignment horizontal="center" vertical="center" wrapText="1"/>
      <protection/>
    </xf>
    <xf numFmtId="0" fontId="0" fillId="0" borderId="10" xfId="0" applyFill="1" applyBorder="1" applyAlignment="1" applyProtection="1">
      <alignment vertical="top" wrapText="1"/>
      <protection/>
    </xf>
    <xf numFmtId="0" fontId="0" fillId="0" borderId="47" xfId="0" applyFill="1" applyBorder="1" applyAlignment="1" applyProtection="1">
      <alignment horizontal="center" vertical="center" wrapText="1"/>
      <protection/>
    </xf>
    <xf numFmtId="0" fontId="0" fillId="0" borderId="48" xfId="0" applyFill="1" applyBorder="1" applyAlignment="1" applyProtection="1">
      <alignment vertical="top" wrapText="1"/>
      <protection/>
    </xf>
    <xf numFmtId="0" fontId="0" fillId="0" borderId="49" xfId="0" applyFill="1" applyBorder="1" applyAlignment="1" applyProtection="1">
      <alignment horizontal="center" vertical="center" wrapText="1"/>
      <protection/>
    </xf>
    <xf numFmtId="0" fontId="0" fillId="39" borderId="50" xfId="0" applyNumberFormat="1" applyFill="1" applyBorder="1" applyAlignment="1" applyProtection="1">
      <alignment horizontal="left" vertical="top" wrapText="1"/>
      <protection locked="0"/>
    </xf>
    <xf numFmtId="0" fontId="0" fillId="39" borderId="10" xfId="0" applyNumberFormat="1" applyFill="1" applyBorder="1" applyAlignment="1" applyProtection="1">
      <alignment horizontal="left" vertical="top" wrapText="1" indent="1"/>
      <protection locked="0"/>
    </xf>
    <xf numFmtId="0" fontId="0" fillId="35" borderId="21" xfId="0" applyFill="1" applyBorder="1" applyAlignment="1">
      <alignment wrapText="1"/>
    </xf>
    <xf numFmtId="0" fontId="0" fillId="35" borderId="28" xfId="0" applyFill="1" applyBorder="1" applyAlignment="1">
      <alignment wrapText="1"/>
    </xf>
    <xf numFmtId="0" fontId="0" fillId="35" borderId="22" xfId="0" applyFill="1" applyBorder="1" applyAlignment="1">
      <alignment wrapText="1"/>
    </xf>
    <xf numFmtId="0" fontId="10" fillId="40" borderId="51" xfId="42" applyFont="1" applyFill="1" applyBorder="1" applyAlignment="1" applyProtection="1">
      <alignment horizontal="center" vertical="top" wrapText="1"/>
      <protection locked="0"/>
    </xf>
    <xf numFmtId="0" fontId="10" fillId="40" borderId="52" xfId="42" applyFont="1" applyFill="1" applyBorder="1" applyAlignment="1" applyProtection="1">
      <alignment horizontal="center" vertical="top" wrapText="1"/>
      <protection locked="0"/>
    </xf>
    <xf numFmtId="0" fontId="10" fillId="40" borderId="53" xfId="42" applyFont="1" applyFill="1" applyBorder="1" applyAlignment="1" applyProtection="1">
      <alignment horizontal="center" vertical="top" wrapText="1"/>
      <protection locked="0"/>
    </xf>
    <xf numFmtId="0" fontId="10" fillId="40" borderId="54" xfId="42" applyFont="1" applyFill="1" applyBorder="1" applyAlignment="1" applyProtection="1">
      <alignment horizontal="center" vertical="top" wrapText="1"/>
      <protection locked="0"/>
    </xf>
    <xf numFmtId="0" fontId="14" fillId="0" borderId="26" xfId="0" applyFont="1" applyBorder="1" applyAlignment="1">
      <alignment wrapText="1"/>
    </xf>
    <xf numFmtId="0" fontId="0" fillId="0" borderId="25" xfId="0" applyFont="1" applyBorder="1" applyAlignment="1">
      <alignment/>
    </xf>
    <xf numFmtId="0" fontId="11" fillId="0" borderId="0" xfId="0" applyFont="1" applyAlignment="1">
      <alignment/>
    </xf>
    <xf numFmtId="0" fontId="14" fillId="0" borderId="55" xfId="57" applyFont="1" applyFill="1" applyBorder="1" applyAlignment="1" applyProtection="1">
      <alignment horizontal="center" vertical="center" wrapText="1"/>
      <protection/>
    </xf>
    <xf numFmtId="0" fontId="1" fillId="0" borderId="56" xfId="57" applyNumberFormat="1" applyFont="1" applyFill="1" applyBorder="1" applyAlignment="1" applyProtection="1">
      <alignment horizontal="center" vertical="center" wrapText="1"/>
      <protection locked="0"/>
    </xf>
    <xf numFmtId="14" fontId="1" fillId="0" borderId="56" xfId="57" applyNumberFormat="1" applyFont="1" applyFill="1" applyBorder="1" applyAlignment="1" applyProtection="1">
      <alignment horizontal="center" vertical="center" wrapText="1"/>
      <protection locked="0"/>
    </xf>
    <xf numFmtId="14" fontId="1" fillId="0" borderId="57" xfId="57" applyNumberFormat="1" applyFont="1" applyFill="1" applyBorder="1" applyAlignment="1" applyProtection="1">
      <alignment horizontal="center" vertical="center" wrapText="1"/>
      <protection locked="0"/>
    </xf>
    <xf numFmtId="14" fontId="0" fillId="39" borderId="58" xfId="57" applyNumberFormat="1" applyFill="1" applyBorder="1" applyAlignment="1" applyProtection="1">
      <alignment horizontal="center" vertical="center"/>
      <protection locked="0"/>
    </xf>
    <xf numFmtId="0" fontId="0" fillId="39" borderId="58" xfId="57" applyNumberFormat="1" applyFill="1" applyBorder="1" applyAlignment="1" applyProtection="1">
      <alignment horizontal="center" vertical="center"/>
      <protection locked="0"/>
    </xf>
    <xf numFmtId="14" fontId="0" fillId="39" borderId="59"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0" fontId="0" fillId="0" borderId="56" xfId="0" applyFill="1" applyBorder="1" applyAlignment="1" applyProtection="1">
      <alignment vertical="top" wrapText="1"/>
      <protection/>
    </xf>
    <xf numFmtId="14" fontId="0" fillId="41" borderId="58" xfId="0" applyNumberFormat="1" applyFill="1" applyBorder="1" applyAlignment="1" applyProtection="1">
      <alignment horizontal="center" vertical="center"/>
      <protection locked="0"/>
    </xf>
    <xf numFmtId="0" fontId="42" fillId="0" borderId="10" xfId="42" applyBorder="1" applyAlignment="1" applyProtection="1" quotePrefix="1">
      <alignment horizontal="center" vertical="center" wrapText="1"/>
      <protection/>
    </xf>
    <xf numFmtId="0" fontId="0" fillId="0" borderId="10" xfId="0" applyFont="1" applyBorder="1" applyAlignment="1">
      <alignment horizontal="center" vertical="center" wrapText="1"/>
    </xf>
    <xf numFmtId="0" fontId="0" fillId="39" borderId="58" xfId="57" applyNumberFormat="1" applyFill="1" applyBorder="1" applyAlignment="1" applyProtection="1">
      <alignment horizontal="left" vertical="center" wrapText="1"/>
      <protection locked="0"/>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0" borderId="24" xfId="42" applyFont="1" applyFill="1" applyBorder="1" applyAlignment="1" applyProtection="1">
      <alignment horizontal="center" vertical="top" wrapText="1"/>
      <protection locked="0"/>
    </xf>
    <xf numFmtId="0" fontId="10" fillId="40" borderId="26" xfId="42" applyFont="1" applyFill="1" applyBorder="1" applyAlignment="1" applyProtection="1">
      <alignment horizontal="left" vertical="top" wrapText="1"/>
      <protection locked="0"/>
    </xf>
    <xf numFmtId="0" fontId="10" fillId="40" borderId="26" xfId="42" applyFont="1" applyFill="1" applyBorder="1" applyAlignment="1" applyProtection="1">
      <alignment horizontal="center" vertical="top" wrapText="1"/>
      <protection locked="0"/>
    </xf>
    <xf numFmtId="0" fontId="10" fillId="40" borderId="25" xfId="42" applyFont="1" applyFill="1" applyBorder="1" applyAlignment="1" applyProtection="1">
      <alignment horizontal="center" vertical="top" wrapText="1"/>
      <protection locked="0"/>
    </xf>
    <xf numFmtId="0" fontId="0" fillId="41" borderId="58" xfId="0" applyNumberFormat="1" applyFill="1" applyBorder="1" applyAlignment="1" applyProtection="1">
      <alignment horizontal="left" vertical="center" wrapText="1" indent="1"/>
      <protection locked="0"/>
    </xf>
    <xf numFmtId="0" fontId="10" fillId="40" borderId="60" xfId="42" applyFont="1" applyFill="1" applyBorder="1" applyAlignment="1" applyProtection="1">
      <alignment horizontal="center" vertical="top" wrapText="1"/>
      <protection locked="0"/>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2" borderId="58" xfId="57" applyNumberFormat="1" applyFill="1" applyBorder="1" applyAlignment="1" applyProtection="1">
      <alignment horizontal="center" vertical="center" wrapText="1"/>
      <protection/>
    </xf>
    <xf numFmtId="0" fontId="0" fillId="0" borderId="57" xfId="0" applyNumberFormat="1" applyFill="1" applyBorder="1" applyAlignment="1" applyProtection="1">
      <alignment horizontal="left" vertical="top" wrapText="1"/>
      <protection/>
    </xf>
    <xf numFmtId="49" fontId="17" fillId="0" borderId="0" xfId="54" applyNumberFormat="1" applyFont="1" applyBorder="1" applyAlignment="1" applyProtection="1">
      <alignment vertical="top"/>
      <protection/>
    </xf>
    <xf numFmtId="0" fontId="0" fillId="43" borderId="0" xfId="0" applyFont="1" applyFill="1" applyAlignment="1">
      <alignment/>
    </xf>
    <xf numFmtId="0" fontId="0" fillId="0" borderId="0" xfId="0" applyFont="1" applyFill="1" applyAlignment="1">
      <alignment/>
    </xf>
    <xf numFmtId="4" fontId="0" fillId="36" borderId="0" xfId="0" applyNumberFormat="1" applyFont="1" applyFill="1" applyAlignment="1">
      <alignment/>
    </xf>
    <xf numFmtId="0" fontId="0" fillId="44" borderId="0" xfId="0" applyFill="1" applyAlignment="1">
      <alignment/>
    </xf>
    <xf numFmtId="0" fontId="0" fillId="44" borderId="0" xfId="0" applyFont="1" applyFill="1" applyAlignment="1">
      <alignment/>
    </xf>
    <xf numFmtId="0" fontId="0" fillId="43" borderId="0" xfId="0" applyFill="1" applyAlignment="1">
      <alignment/>
    </xf>
    <xf numFmtId="14" fontId="0" fillId="45" borderId="0" xfId="0" applyNumberFormat="1" applyFill="1" applyAlignment="1">
      <alignment/>
    </xf>
    <xf numFmtId="14" fontId="0" fillId="43" borderId="0" xfId="0" applyNumberFormat="1" applyFill="1" applyAlignment="1">
      <alignment/>
    </xf>
    <xf numFmtId="14" fontId="0" fillId="43" borderId="0" xfId="0" applyNumberFormat="1" applyFont="1" applyFill="1" applyAlignment="1">
      <alignment/>
    </xf>
    <xf numFmtId="2" fontId="0" fillId="38" borderId="0" xfId="0" applyNumberFormat="1" applyFont="1" applyFill="1" applyAlignment="1">
      <alignment/>
    </xf>
    <xf numFmtId="0" fontId="0" fillId="38" borderId="0" xfId="0" applyFont="1" applyFill="1" applyAlignment="1">
      <alignment/>
    </xf>
    <xf numFmtId="14" fontId="0" fillId="45" borderId="0" xfId="0" applyNumberFormat="1" applyFont="1" applyFill="1" applyAlignment="1">
      <alignment/>
    </xf>
    <xf numFmtId="0" fontId="0" fillId="0" borderId="10" xfId="0" applyFont="1" applyBorder="1" applyAlignment="1">
      <alignment wrapText="1"/>
    </xf>
    <xf numFmtId="0" fontId="10" fillId="0" borderId="0" xfId="42" applyFont="1" applyFill="1" applyBorder="1" applyAlignment="1" applyProtection="1">
      <alignment/>
      <protection/>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5" xfId="0" applyFont="1" applyBorder="1" applyAlignment="1">
      <alignment horizontal="left" vertical="center" wrapText="1"/>
    </xf>
    <xf numFmtId="0" fontId="0" fillId="0" borderId="10" xfId="0" applyFont="1" applyBorder="1" applyAlignment="1">
      <alignment horizontal="left" vertical="center" wrapText="1"/>
    </xf>
    <xf numFmtId="14" fontId="0" fillId="0" borderId="10" xfId="0" applyNumberFormat="1" applyFont="1" applyFill="1" applyBorder="1" applyAlignment="1" applyProtection="1">
      <alignment horizontal="left" vertical="center" wrapText="1"/>
      <protection/>
    </xf>
    <xf numFmtId="14" fontId="0" fillId="39" borderId="42" xfId="0" applyNumberFormat="1" applyFont="1" applyFill="1" applyBorder="1" applyAlignment="1" applyProtection="1">
      <alignment horizontal="left" vertical="center" wrapText="1"/>
      <protection locked="0"/>
    </xf>
    <xf numFmtId="49" fontId="0" fillId="39" borderId="10" xfId="0" applyNumberFormat="1" applyFill="1" applyBorder="1" applyAlignment="1" applyProtection="1">
      <alignment horizontal="left" vertical="center" wrapText="1"/>
      <protection locked="0"/>
    </xf>
    <xf numFmtId="49" fontId="0" fillId="39" borderId="10" xfId="0" applyNumberFormat="1" applyFont="1" applyFill="1" applyBorder="1" applyAlignment="1" applyProtection="1">
      <alignment horizontal="left" vertical="center" wrapText="1"/>
      <protection locked="0"/>
    </xf>
    <xf numFmtId="49" fontId="0" fillId="39" borderId="42" xfId="0" applyNumberFormat="1" applyFont="1" applyFill="1" applyBorder="1" applyAlignment="1" applyProtection="1">
      <alignment horizontal="left" vertical="center" wrapText="1"/>
      <protection locked="0"/>
    </xf>
    <xf numFmtId="49" fontId="0" fillId="0" borderId="10" xfId="0" applyNumberFormat="1"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22" fillId="0" borderId="0" xfId="0" applyFont="1" applyFill="1" applyBorder="1" applyAlignment="1">
      <alignment vertical="center"/>
    </xf>
    <xf numFmtId="0" fontId="0" fillId="0" borderId="61" xfId="0" applyBorder="1" applyAlignment="1">
      <alignment/>
    </xf>
    <xf numFmtId="0" fontId="0" fillId="0" borderId="34" xfId="0" applyFill="1" applyBorder="1" applyAlignment="1" applyProtection="1">
      <alignment/>
      <protection/>
    </xf>
    <xf numFmtId="0" fontId="0" fillId="0" borderId="0" xfId="0"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indent="1"/>
      <protection/>
    </xf>
    <xf numFmtId="49" fontId="0" fillId="0" borderId="0" xfId="0" applyNumberFormat="1" applyFill="1" applyBorder="1" applyAlignment="1" applyProtection="1">
      <alignment horizontal="left" vertical="center" wrapText="1"/>
      <protection/>
    </xf>
    <xf numFmtId="49"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35" xfId="0" applyFill="1" applyBorder="1" applyAlignment="1" applyProtection="1">
      <alignment/>
      <protection/>
    </xf>
    <xf numFmtId="0" fontId="0" fillId="0" borderId="36" xfId="0" applyFill="1" applyBorder="1" applyAlignment="1" applyProtection="1">
      <alignment/>
      <protection/>
    </xf>
    <xf numFmtId="0" fontId="0" fillId="0" borderId="37" xfId="0" applyFill="1" applyBorder="1" applyAlignment="1" applyProtection="1">
      <alignment/>
      <protection/>
    </xf>
    <xf numFmtId="0" fontId="0" fillId="0" borderId="38" xfId="0" applyFill="1" applyBorder="1" applyAlignment="1" applyProtection="1">
      <alignment/>
      <protection/>
    </xf>
    <xf numFmtId="0" fontId="0" fillId="0" borderId="48" xfId="0" applyBorder="1" applyAlignment="1">
      <alignment horizontal="left" vertical="center" wrapText="1"/>
    </xf>
    <xf numFmtId="0" fontId="6" fillId="35" borderId="62" xfId="62" applyNumberFormat="1" applyFont="1" applyFill="1" applyBorder="1" applyAlignment="1" applyProtection="1">
      <alignment horizontal="center" vertical="center" wrapText="1"/>
      <protection/>
    </xf>
    <xf numFmtId="0" fontId="6" fillId="35" borderId="63" xfId="62" applyNumberFormat="1" applyFont="1" applyFill="1" applyBorder="1" applyAlignment="1" applyProtection="1">
      <alignment horizontal="center" vertical="center" wrapText="1"/>
      <protection/>
    </xf>
    <xf numFmtId="0" fontId="23" fillId="0" borderId="0" xfId="42" applyFont="1" applyFill="1" applyBorder="1" applyAlignment="1" applyProtection="1">
      <alignment/>
      <protection/>
    </xf>
    <xf numFmtId="14" fontId="0" fillId="39" borderId="42" xfId="0" applyNumberFormat="1" applyFont="1" applyFill="1" applyBorder="1" applyAlignment="1" applyProtection="1">
      <alignment horizontal="left" vertical="center" wrapText="1"/>
      <protection locked="0"/>
    </xf>
    <xf numFmtId="0" fontId="5" fillId="33" borderId="64" xfId="61" applyFont="1" applyFill="1" applyBorder="1" applyAlignment="1" applyProtection="1">
      <alignment vertical="center" wrapText="1"/>
      <protection/>
    </xf>
    <xf numFmtId="0" fontId="5" fillId="33" borderId="65" xfId="61" applyFont="1" applyFill="1" applyBorder="1" applyAlignment="1" applyProtection="1">
      <alignment vertical="center" wrapText="1"/>
      <protection/>
    </xf>
    <xf numFmtId="0" fontId="5" fillId="33" borderId="65" xfId="61" applyFont="1" applyFill="1" applyBorder="1" applyAlignment="1" applyProtection="1">
      <alignment horizontal="center" vertical="center" wrapText="1"/>
      <protection/>
    </xf>
    <xf numFmtId="0" fontId="6" fillId="33" borderId="66" xfId="61" applyFont="1" applyFill="1" applyBorder="1" applyAlignment="1" applyProtection="1">
      <alignment vertical="center" wrapText="1"/>
      <protection/>
    </xf>
    <xf numFmtId="0" fontId="5" fillId="33" borderId="67" xfId="61" applyFont="1" applyFill="1" applyBorder="1" applyAlignment="1" applyProtection="1">
      <alignment vertical="center" wrapText="1"/>
      <protection/>
    </xf>
    <xf numFmtId="0" fontId="6" fillId="33" borderId="68" xfId="61" applyFont="1" applyFill="1" applyBorder="1" applyAlignment="1" applyProtection="1">
      <alignment vertical="center" wrapText="1"/>
      <protection/>
    </xf>
    <xf numFmtId="0" fontId="8" fillId="33" borderId="67" xfId="62" applyNumberFormat="1" applyFont="1" applyFill="1" applyBorder="1" applyAlignment="1" applyProtection="1">
      <alignment horizontal="center" vertical="center" wrapText="1"/>
      <protection/>
    </xf>
    <xf numFmtId="14" fontId="5" fillId="33" borderId="68" xfId="62" applyNumberFormat="1" applyFont="1" applyFill="1" applyBorder="1" applyAlignment="1" applyProtection="1">
      <alignment horizontal="center" vertical="center" wrapText="1"/>
      <protection/>
    </xf>
    <xf numFmtId="0" fontId="5" fillId="33" borderId="68" xfId="59" applyFont="1" applyFill="1" applyBorder="1" applyAlignment="1" applyProtection="1">
      <alignment horizontal="center" vertical="center" wrapText="1"/>
      <protection/>
    </xf>
    <xf numFmtId="0" fontId="5" fillId="33" borderId="68" xfId="61" applyFont="1" applyFill="1" applyBorder="1" applyAlignment="1" applyProtection="1">
      <alignment horizontal="center" vertical="center" wrapText="1"/>
      <protection/>
    </xf>
    <xf numFmtId="49" fontId="5" fillId="33" borderId="67" xfId="62" applyNumberFormat="1" applyFont="1" applyFill="1" applyBorder="1" applyAlignment="1" applyProtection="1">
      <alignment horizontal="center" vertical="center" wrapText="1"/>
      <protection/>
    </xf>
    <xf numFmtId="0" fontId="5" fillId="0" borderId="69" xfId="59" applyFont="1" applyBorder="1" applyAlignment="1" applyProtection="1">
      <alignment vertical="center" wrapText="1"/>
      <protection/>
    </xf>
    <xf numFmtId="0" fontId="5" fillId="0" borderId="70" xfId="59" applyFont="1" applyBorder="1" applyAlignment="1" applyProtection="1">
      <alignment vertical="center" wrapText="1"/>
      <protection/>
    </xf>
    <xf numFmtId="0" fontId="5" fillId="0" borderId="70" xfId="59" applyFont="1" applyBorder="1" applyAlignment="1" applyProtection="1">
      <alignment horizontal="center" vertical="center" wrapText="1"/>
      <protection/>
    </xf>
    <xf numFmtId="0" fontId="5" fillId="0" borderId="71" xfId="59" applyFont="1" applyBorder="1" applyAlignment="1" applyProtection="1">
      <alignment horizontal="center" vertical="center" wrapText="1"/>
      <protection/>
    </xf>
    <xf numFmtId="0" fontId="0" fillId="35" borderId="0" xfId="0" applyFill="1" applyBorder="1" applyAlignment="1">
      <alignment wrapText="1"/>
    </xf>
    <xf numFmtId="0" fontId="0" fillId="0" borderId="0" xfId="0" applyFill="1" applyBorder="1" applyAlignment="1">
      <alignment wrapText="1"/>
    </xf>
    <xf numFmtId="0" fontId="0" fillId="0" borderId="0" xfId="0" applyFill="1" applyBorder="1" applyAlignment="1">
      <alignment horizontal="center" vertical="top" wrapText="1"/>
    </xf>
    <xf numFmtId="0" fontId="10" fillId="0" borderId="0" xfId="42" applyFont="1" applyFill="1" applyBorder="1" applyAlignment="1" applyProtection="1">
      <alignment wrapText="1"/>
      <protection/>
    </xf>
    <xf numFmtId="0" fontId="23" fillId="0" borderId="0" xfId="42" applyFont="1" applyFill="1" applyBorder="1" applyAlignment="1" applyProtection="1">
      <alignment wrapText="1"/>
      <protection/>
    </xf>
    <xf numFmtId="0" fontId="0" fillId="0" borderId="0" xfId="0" applyFill="1" applyAlignment="1">
      <alignment wrapText="1"/>
    </xf>
    <xf numFmtId="0" fontId="0" fillId="39" borderId="72" xfId="0" applyNumberFormat="1" applyFill="1" applyBorder="1" applyAlignment="1" applyProtection="1">
      <alignment horizontal="left" vertical="center" wrapText="1"/>
      <protection locked="0"/>
    </xf>
    <xf numFmtId="0" fontId="14" fillId="0" borderId="24"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5" xfId="0" applyFont="1" applyBorder="1" applyAlignment="1">
      <alignment horizontal="center" vertical="center" wrapText="1"/>
    </xf>
    <xf numFmtId="0" fontId="0"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 fillId="0" borderId="0" xfId="58" applyNumberFormat="1" applyFont="1" applyFill="1" applyBorder="1" applyAlignment="1" applyProtection="1">
      <alignment horizontal="left" vertical="center" wrapText="1"/>
      <protection locked="0"/>
    </xf>
    <xf numFmtId="0" fontId="5" fillId="0" borderId="0" xfId="58" applyNumberFormat="1" applyFont="1" applyFill="1" applyBorder="1" applyAlignment="1" applyProtection="1">
      <alignment horizontal="left" vertical="center" wrapText="1"/>
      <protection locked="0"/>
    </xf>
    <xf numFmtId="0" fontId="14" fillId="0" borderId="0" xfId="0" applyFont="1" applyAlignment="1">
      <alignment horizontal="right"/>
    </xf>
    <xf numFmtId="0" fontId="6" fillId="33" borderId="0" xfId="63" applyFont="1" applyFill="1" applyBorder="1" applyAlignment="1" applyProtection="1">
      <alignment horizontal="right" vertical="top" wrapText="1"/>
      <protection/>
    </xf>
    <xf numFmtId="0" fontId="14" fillId="0" borderId="0" xfId="0" applyFont="1" applyFill="1" applyBorder="1" applyAlignment="1">
      <alignment horizontal="center" wrapText="1"/>
    </xf>
    <xf numFmtId="0" fontId="0" fillId="0" borderId="0" xfId="0" applyBorder="1" applyAlignment="1">
      <alignment horizontal="center"/>
    </xf>
    <xf numFmtId="0" fontId="21" fillId="0" borderId="0" xfId="0" applyFont="1" applyFill="1" applyBorder="1" applyAlignment="1">
      <alignment horizontal="center" vertical="center" wrapText="1"/>
    </xf>
    <xf numFmtId="0" fontId="13" fillId="41" borderId="73" xfId="42" applyNumberFormat="1" applyFont="1" applyFill="1" applyBorder="1" applyAlignment="1" applyProtection="1">
      <alignment horizontal="center" vertical="center" wrapText="1"/>
      <protection locked="0"/>
    </xf>
    <xf numFmtId="0" fontId="5" fillId="41" borderId="74" xfId="62" applyNumberFormat="1" applyFont="1" applyFill="1" applyBorder="1" applyAlignment="1" applyProtection="1">
      <alignment horizontal="center" vertical="center" wrapText="1"/>
      <protection locked="0"/>
    </xf>
    <xf numFmtId="0" fontId="6" fillId="33" borderId="15" xfId="61" applyFont="1" applyFill="1" applyBorder="1" applyAlignment="1" applyProtection="1">
      <alignment horizontal="center" vertical="center" wrapText="1"/>
      <protection/>
    </xf>
    <xf numFmtId="0" fontId="6" fillId="33" borderId="75" xfId="61" applyFont="1" applyFill="1" applyBorder="1" applyAlignment="1" applyProtection="1">
      <alignment horizontal="center" vertical="center" wrapText="1"/>
      <protection/>
    </xf>
    <xf numFmtId="0" fontId="6" fillId="33" borderId="76" xfId="61" applyFont="1" applyFill="1" applyBorder="1" applyAlignment="1" applyProtection="1">
      <alignment horizontal="center" vertical="center" wrapText="1"/>
      <protection/>
    </xf>
    <xf numFmtId="0" fontId="5" fillId="39" borderId="77" xfId="61" applyNumberFormat="1" applyFont="1" applyFill="1" applyBorder="1" applyAlignment="1" applyProtection="1">
      <alignment horizontal="center" vertical="center" wrapText="1"/>
      <protection locked="0"/>
    </xf>
    <xf numFmtId="0" fontId="5" fillId="39" borderId="78" xfId="61" applyNumberFormat="1" applyFont="1" applyFill="1" applyBorder="1" applyAlignment="1" applyProtection="1">
      <alignment horizontal="center" vertical="center" wrapText="1"/>
      <protection locked="0"/>
    </xf>
    <xf numFmtId="0" fontId="5" fillId="39" borderId="73" xfId="61" applyNumberFormat="1" applyFont="1" applyFill="1" applyBorder="1" applyAlignment="1" applyProtection="1">
      <alignment horizontal="center" vertical="center" wrapText="1"/>
      <protection locked="0"/>
    </xf>
    <xf numFmtId="0" fontId="5" fillId="39" borderId="74" xfId="61" applyNumberFormat="1" applyFont="1" applyFill="1" applyBorder="1" applyAlignment="1" applyProtection="1">
      <alignment horizontal="center" vertical="center" wrapText="1"/>
      <protection locked="0"/>
    </xf>
    <xf numFmtId="0" fontId="5" fillId="41" borderId="79" xfId="62" applyNumberFormat="1" applyFont="1" applyFill="1" applyBorder="1" applyAlignment="1" applyProtection="1">
      <alignment horizontal="center" vertical="center" wrapText="1"/>
      <protection locked="0"/>
    </xf>
    <xf numFmtId="0" fontId="5" fillId="41" borderId="77" xfId="62" applyNumberFormat="1" applyFont="1" applyFill="1" applyBorder="1" applyAlignment="1" applyProtection="1">
      <alignment horizontal="center" vertical="center" wrapText="1"/>
      <protection locked="0"/>
    </xf>
    <xf numFmtId="0" fontId="5" fillId="39" borderId="79" xfId="62" applyNumberFormat="1" applyFont="1" applyFill="1" applyBorder="1" applyAlignment="1" applyProtection="1">
      <alignment horizontal="center" vertical="center" wrapText="1"/>
      <protection locked="0"/>
    </xf>
    <xf numFmtId="0" fontId="5" fillId="39" borderId="77" xfId="62" applyNumberFormat="1" applyFont="1" applyFill="1" applyBorder="1" applyAlignment="1" applyProtection="1">
      <alignment horizontal="center" vertical="center" wrapText="1"/>
      <protection locked="0"/>
    </xf>
    <xf numFmtId="49" fontId="5" fillId="41" borderId="80" xfId="61" applyNumberFormat="1" applyFont="1" applyFill="1" applyBorder="1" applyAlignment="1" applyProtection="1">
      <alignment horizontal="center" vertical="center" wrapText="1"/>
      <protection locked="0"/>
    </xf>
    <xf numFmtId="49" fontId="5" fillId="41" borderId="81" xfId="61" applyNumberFormat="1" applyFont="1" applyFill="1" applyBorder="1" applyAlignment="1" applyProtection="1">
      <alignment horizontal="center" vertical="center" wrapText="1"/>
      <protection locked="0"/>
    </xf>
    <xf numFmtId="49" fontId="5" fillId="41" borderId="82" xfId="61" applyNumberFormat="1" applyFont="1" applyFill="1" applyBorder="1" applyAlignment="1" applyProtection="1">
      <alignment horizontal="center" vertical="center" wrapText="1"/>
      <protection locked="0"/>
    </xf>
    <xf numFmtId="49" fontId="5" fillId="41" borderId="83" xfId="61" applyNumberFormat="1" applyFont="1" applyFill="1" applyBorder="1" applyAlignment="1" applyProtection="1">
      <alignment horizontal="center" vertical="center" wrapText="1"/>
      <protection locked="0"/>
    </xf>
    <xf numFmtId="49" fontId="5" fillId="42" borderId="73" xfId="62" applyNumberFormat="1" applyFont="1" applyFill="1" applyBorder="1" applyAlignment="1" applyProtection="1">
      <alignment horizontal="center" vertical="center" wrapText="1"/>
      <protection/>
    </xf>
    <xf numFmtId="49" fontId="5" fillId="42" borderId="74" xfId="62" applyNumberFormat="1" applyFont="1" applyFill="1" applyBorder="1" applyAlignment="1" applyProtection="1">
      <alignment horizontal="center" vertical="center" wrapText="1"/>
      <protection/>
    </xf>
    <xf numFmtId="165" fontId="5" fillId="41" borderId="79" xfId="62" applyNumberFormat="1" applyFont="1" applyFill="1" applyBorder="1" applyAlignment="1" applyProtection="1">
      <alignment horizontal="center" vertical="center" wrapText="1"/>
      <protection locked="0"/>
    </xf>
    <xf numFmtId="165" fontId="5" fillId="41" borderId="77" xfId="62" applyNumberFormat="1" applyFont="1" applyFill="1" applyBorder="1" applyAlignment="1" applyProtection="1">
      <alignment horizontal="center" vertical="center" wrapText="1"/>
      <protection locked="0"/>
    </xf>
    <xf numFmtId="0" fontId="6" fillId="0" borderId="15" xfId="61" applyFont="1" applyFill="1" applyBorder="1" applyAlignment="1" applyProtection="1">
      <alignment horizontal="center" vertical="center" wrapText="1"/>
      <protection/>
    </xf>
    <xf numFmtId="0" fontId="6" fillId="0" borderId="75" xfId="61" applyFont="1" applyFill="1" applyBorder="1" applyAlignment="1" applyProtection="1">
      <alignment horizontal="center" vertical="center" wrapText="1"/>
      <protection/>
    </xf>
    <xf numFmtId="0" fontId="6" fillId="0" borderId="76" xfId="61" applyFont="1" applyFill="1" applyBorder="1" applyAlignment="1" applyProtection="1">
      <alignment horizontal="center" vertical="center" wrapText="1"/>
      <protection/>
    </xf>
    <xf numFmtId="0" fontId="4" fillId="0" borderId="0" xfId="61" applyFont="1" applyFill="1" applyBorder="1" applyAlignment="1" applyProtection="1">
      <alignment horizontal="center" vertical="center" wrapText="1"/>
      <protection/>
    </xf>
    <xf numFmtId="0" fontId="6" fillId="33" borderId="0" xfId="61" applyFont="1" applyFill="1" applyBorder="1" applyAlignment="1" applyProtection="1">
      <alignment horizontal="center" vertical="center" wrapText="1"/>
      <protection/>
    </xf>
    <xf numFmtId="0" fontId="5" fillId="33" borderId="84" xfId="6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49" fontId="5" fillId="41" borderId="73" xfId="61" applyNumberFormat="1" applyFont="1" applyFill="1" applyBorder="1" applyAlignment="1" applyProtection="1">
      <alignment horizontal="center" vertical="center" wrapText="1"/>
      <protection locked="0"/>
    </xf>
    <xf numFmtId="49" fontId="5" fillId="41" borderId="74" xfId="61" applyNumberFormat="1" applyFont="1" applyFill="1" applyBorder="1" applyAlignment="1" applyProtection="1">
      <alignment horizontal="center" vertical="center" wrapText="1"/>
      <protection locked="0"/>
    </xf>
    <xf numFmtId="0" fontId="5" fillId="39" borderId="73" xfId="62" applyNumberFormat="1" applyFont="1" applyFill="1" applyBorder="1" applyAlignment="1" applyProtection="1">
      <alignment horizontal="center" vertical="center" wrapText="1"/>
      <protection locked="0"/>
    </xf>
    <xf numFmtId="0" fontId="5" fillId="39" borderId="74" xfId="62" applyNumberFormat="1" applyFont="1" applyFill="1" applyBorder="1" applyAlignment="1" applyProtection="1">
      <alignment horizontal="center" vertical="center" wrapText="1"/>
      <protection locked="0"/>
    </xf>
    <xf numFmtId="0" fontId="6" fillId="0" borderId="14" xfId="61" applyFont="1" applyFill="1" applyBorder="1" applyAlignment="1" applyProtection="1">
      <alignment horizontal="center" vertical="center" wrapText="1"/>
      <protection/>
    </xf>
    <xf numFmtId="0" fontId="6" fillId="0" borderId="85" xfId="61" applyFont="1" applyFill="1" applyBorder="1" applyAlignment="1" applyProtection="1">
      <alignment horizontal="center" vertical="center" wrapText="1"/>
      <protection/>
    </xf>
    <xf numFmtId="0" fontId="6" fillId="0" borderId="84" xfId="61" applyFont="1" applyFill="1" applyBorder="1" applyAlignment="1" applyProtection="1">
      <alignment horizontal="center" vertical="center" wrapText="1"/>
      <protection/>
    </xf>
    <xf numFmtId="14" fontId="5" fillId="33" borderId="0" xfId="62" applyNumberFormat="1" applyFont="1" applyFill="1" applyBorder="1" applyAlignment="1" applyProtection="1">
      <alignment horizontal="center" vertical="center" wrapText="1"/>
      <protection/>
    </xf>
    <xf numFmtId="0" fontId="5" fillId="42" borderId="75" xfId="62" applyNumberFormat="1" applyFont="1" applyFill="1" applyBorder="1" applyAlignment="1" applyProtection="1">
      <alignment horizontal="center" vertical="center" wrapText="1"/>
      <protection/>
    </xf>
    <xf numFmtId="0" fontId="5" fillId="42" borderId="76" xfId="62" applyNumberFormat="1" applyFont="1" applyFill="1" applyBorder="1" applyAlignment="1" applyProtection="1">
      <alignment horizontal="center" vertical="center" wrapText="1"/>
      <protection/>
    </xf>
    <xf numFmtId="49" fontId="5" fillId="42" borderId="79" xfId="62" applyNumberFormat="1" applyFont="1" applyFill="1" applyBorder="1" applyAlignment="1" applyProtection="1">
      <alignment horizontal="center" vertical="center" wrapText="1"/>
      <protection/>
    </xf>
    <xf numFmtId="49" fontId="5" fillId="42" borderId="77" xfId="62" applyNumberFormat="1" applyFont="1" applyFill="1" applyBorder="1" applyAlignment="1" applyProtection="1">
      <alignment horizontal="center" vertical="center" wrapText="1"/>
      <protection/>
    </xf>
    <xf numFmtId="0" fontId="0" fillId="39" borderId="10" xfId="0" applyFill="1" applyBorder="1" applyAlignment="1" applyProtection="1">
      <alignment horizontal="left" vertical="center" wrapText="1"/>
      <protection locked="0"/>
    </xf>
    <xf numFmtId="0" fontId="0" fillId="39" borderId="10" xfId="0" applyFont="1" applyFill="1" applyBorder="1" applyAlignment="1" applyProtection="1">
      <alignment horizontal="left" vertical="center" wrapText="1"/>
      <protection locked="0"/>
    </xf>
    <xf numFmtId="0" fontId="0" fillId="39" borderId="42" xfId="0" applyFont="1" applyFill="1" applyBorder="1" applyAlignment="1" applyProtection="1">
      <alignment horizontal="left" vertical="center" wrapText="1"/>
      <protection locked="0"/>
    </xf>
    <xf numFmtId="4" fontId="0" fillId="39" borderId="10" xfId="0" applyNumberFormat="1" applyFont="1" applyFill="1" applyBorder="1" applyAlignment="1" applyProtection="1">
      <alignment horizontal="right" vertical="center" wrapText="1"/>
      <protection locked="0"/>
    </xf>
    <xf numFmtId="4" fontId="0" fillId="39" borderId="42" xfId="0" applyNumberFormat="1" applyFont="1" applyFill="1" applyBorder="1" applyAlignment="1" applyProtection="1">
      <alignment horizontal="right" vertical="center" wrapText="1"/>
      <protection locked="0"/>
    </xf>
    <xf numFmtId="3" fontId="0" fillId="39" borderId="48" xfId="0" applyNumberFormat="1" applyFont="1" applyFill="1" applyBorder="1" applyAlignment="1" applyProtection="1">
      <alignment horizontal="right" vertical="center" wrapText="1"/>
      <protection locked="0"/>
    </xf>
    <xf numFmtId="3" fontId="0" fillId="39" borderId="43" xfId="0" applyNumberFormat="1" applyFont="1" applyFill="1" applyBorder="1" applyAlignment="1" applyProtection="1">
      <alignment horizontal="right" vertical="center" wrapText="1"/>
      <protection locked="0"/>
    </xf>
    <xf numFmtId="3" fontId="0" fillId="39" borderId="10" xfId="0" applyNumberFormat="1" applyFont="1" applyFill="1" applyBorder="1" applyAlignment="1" applyProtection="1">
      <alignment horizontal="right" vertical="center" wrapText="1"/>
      <protection locked="0"/>
    </xf>
    <xf numFmtId="3" fontId="0" fillId="39" borderId="42" xfId="0" applyNumberFormat="1" applyFont="1" applyFill="1" applyBorder="1" applyAlignment="1" applyProtection="1">
      <alignment horizontal="right" vertical="center" wrapText="1"/>
      <protection locked="0"/>
    </xf>
    <xf numFmtId="49" fontId="0" fillId="39" borderId="10" xfId="0" applyNumberFormat="1" applyFill="1" applyBorder="1" applyAlignment="1" applyProtection="1">
      <alignment horizontal="left" vertical="center" wrapText="1"/>
      <protection locked="0"/>
    </xf>
    <xf numFmtId="49" fontId="0" fillId="39" borderId="10" xfId="0" applyNumberFormat="1" applyFont="1" applyFill="1" applyBorder="1" applyAlignment="1" applyProtection="1">
      <alignment horizontal="left" vertical="center" wrapText="1"/>
      <protection locked="0"/>
    </xf>
    <xf numFmtId="49" fontId="0" fillId="39" borderId="42" xfId="0" applyNumberFormat="1" applyFont="1" applyFill="1" applyBorder="1" applyAlignment="1" applyProtection="1">
      <alignment horizontal="left" vertical="center" wrapText="1"/>
      <protection locked="0"/>
    </xf>
    <xf numFmtId="0" fontId="0" fillId="0" borderId="10" xfId="0" applyFont="1" applyBorder="1" applyAlignment="1">
      <alignment horizontal="left" vertical="center" wrapText="1"/>
    </xf>
    <xf numFmtId="49" fontId="0" fillId="0" borderId="10" xfId="0" applyNumberFormat="1" applyFont="1" applyFill="1" applyBorder="1" applyAlignment="1" applyProtection="1">
      <alignment horizontal="left" vertical="center" wrapText="1"/>
      <protection/>
    </xf>
    <xf numFmtId="49" fontId="0" fillId="0" borderId="42" xfId="0" applyNumberFormat="1" applyFont="1" applyFill="1" applyBorder="1" applyAlignment="1" applyProtection="1">
      <alignment horizontal="left" vertical="center" wrapText="1"/>
      <protection/>
    </xf>
    <xf numFmtId="14" fontId="0" fillId="39" borderId="10" xfId="0" applyNumberFormat="1" applyFont="1" applyFill="1" applyBorder="1" applyAlignment="1" applyProtection="1">
      <alignment horizontal="left" vertical="center" wrapText="1"/>
      <protection locked="0"/>
    </xf>
    <xf numFmtId="14" fontId="0" fillId="39" borderId="42" xfId="0" applyNumberFormat="1" applyFont="1" applyFill="1" applyBorder="1" applyAlignment="1" applyProtection="1">
      <alignment horizontal="left" vertical="center" wrapText="1"/>
      <protection locked="0"/>
    </xf>
    <xf numFmtId="0" fontId="0" fillId="0" borderId="46" xfId="0" applyBorder="1" applyAlignment="1">
      <alignment horizontal="center" vertical="center" wrapText="1"/>
    </xf>
    <xf numFmtId="0" fontId="21" fillId="35" borderId="18" xfId="0" applyFont="1" applyFill="1" applyBorder="1" applyAlignment="1">
      <alignment horizontal="center" vertical="center" wrapText="1"/>
    </xf>
    <xf numFmtId="0" fontId="21" fillId="35" borderId="27" xfId="0" applyFont="1" applyFill="1" applyBorder="1" applyAlignment="1">
      <alignment horizontal="center" vertical="center" wrapText="1"/>
    </xf>
    <xf numFmtId="0" fontId="21" fillId="35" borderId="23" xfId="0" applyFont="1" applyFill="1" applyBorder="1" applyAlignment="1">
      <alignment horizontal="center" vertical="center" wrapText="1"/>
    </xf>
    <xf numFmtId="0" fontId="21" fillId="35" borderId="19" xfId="0" applyFont="1" applyFill="1" applyBorder="1" applyAlignment="1">
      <alignment horizontal="center" vertical="center"/>
    </xf>
    <xf numFmtId="0" fontId="21" fillId="35" borderId="0" xfId="0" applyFont="1" applyFill="1" applyBorder="1" applyAlignment="1">
      <alignment horizontal="center" vertical="center"/>
    </xf>
    <xf numFmtId="0" fontId="21" fillId="35" borderId="20" xfId="0" applyFont="1" applyFill="1" applyBorder="1" applyAlignment="1">
      <alignment horizontal="center" vertical="center"/>
    </xf>
    <xf numFmtId="0" fontId="22" fillId="35" borderId="21" xfId="0" applyFont="1" applyFill="1" applyBorder="1" applyAlignment="1">
      <alignment horizontal="center" vertical="center"/>
    </xf>
    <xf numFmtId="0" fontId="22" fillId="35" borderId="28" xfId="0" applyFont="1" applyFill="1" applyBorder="1" applyAlignment="1">
      <alignment horizontal="center" vertical="center"/>
    </xf>
    <xf numFmtId="0" fontId="22" fillId="35" borderId="22" xfId="0" applyFont="1" applyFill="1" applyBorder="1" applyAlignment="1">
      <alignment horizontal="center" vertical="center"/>
    </xf>
    <xf numFmtId="0" fontId="0" fillId="39" borderId="45" xfId="0" applyFont="1" applyFill="1" applyBorder="1" applyAlignment="1" applyProtection="1">
      <alignment horizontal="left" vertical="center" wrapText="1"/>
      <protection locked="0"/>
    </xf>
    <xf numFmtId="0" fontId="0" fillId="39" borderId="72" xfId="0" applyFont="1" applyFill="1" applyBorder="1" applyAlignment="1" applyProtection="1">
      <alignment horizontal="left" vertical="center" wrapText="1"/>
      <protection locked="0"/>
    </xf>
    <xf numFmtId="0" fontId="10" fillId="40" borderId="47" xfId="42" applyFont="1" applyFill="1" applyBorder="1" applyAlignment="1" applyProtection="1">
      <alignment horizontal="center" vertical="top" wrapText="1"/>
      <protection locked="0"/>
    </xf>
    <xf numFmtId="0" fontId="10" fillId="40" borderId="48" xfId="42" applyFont="1" applyFill="1" applyBorder="1" applyAlignment="1" applyProtection="1">
      <alignment horizontal="center" vertical="top" wrapText="1"/>
      <protection locked="0"/>
    </xf>
    <xf numFmtId="0" fontId="10" fillId="40" borderId="43" xfId="42" applyFont="1" applyFill="1" applyBorder="1" applyAlignment="1" applyProtection="1">
      <alignment horizontal="center" vertical="top" wrapText="1"/>
      <protection locked="0"/>
    </xf>
    <xf numFmtId="49" fontId="0" fillId="39" borderId="58" xfId="0" applyNumberFormat="1" applyFill="1" applyBorder="1" applyAlignment="1" applyProtection="1">
      <alignment horizontal="left" vertical="center" wrapText="1"/>
      <protection locked="0"/>
    </xf>
    <xf numFmtId="49" fontId="0" fillId="39" borderId="59" xfId="0" applyNumberFormat="1" applyFont="1" applyFill="1" applyBorder="1" applyAlignment="1" applyProtection="1">
      <alignment horizontal="left" vertical="center" wrapText="1"/>
      <protection locked="0"/>
    </xf>
    <xf numFmtId="0" fontId="14" fillId="0" borderId="0" xfId="0" applyFont="1" applyFill="1" applyBorder="1" applyAlignment="1" applyProtection="1">
      <alignment horizontal="left" vertical="center" wrapText="1"/>
      <protection/>
    </xf>
    <xf numFmtId="0" fontId="0" fillId="0" borderId="21" xfId="0" applyBorder="1" applyAlignment="1">
      <alignment horizontal="left" vertical="center" wrapText="1"/>
    </xf>
    <xf numFmtId="0" fontId="0" fillId="0" borderId="86"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72" xfId="0" applyBorder="1" applyAlignment="1">
      <alignment horizontal="left" vertical="center" wrapText="1"/>
    </xf>
    <xf numFmtId="49" fontId="0" fillId="0" borderId="46" xfId="0" applyNumberFormat="1" applyFill="1" applyBorder="1" applyAlignment="1" applyProtection="1">
      <alignment horizontal="left" vertical="center" wrapText="1"/>
      <protection locked="0"/>
    </xf>
    <xf numFmtId="49" fontId="0" fillId="0" borderId="10" xfId="0" applyNumberFormat="1" applyFont="1" applyFill="1" applyBorder="1" applyAlignment="1" applyProtection="1">
      <alignment horizontal="left" vertical="center" wrapText="1"/>
      <protection locked="0"/>
    </xf>
    <xf numFmtId="0" fontId="0" fillId="0" borderId="46" xfId="0" applyBorder="1" applyAlignment="1">
      <alignment horizontal="left" vertical="center" wrapText="1"/>
    </xf>
    <xf numFmtId="0" fontId="0" fillId="0" borderId="10" xfId="0" applyBorder="1" applyAlignment="1">
      <alignment horizontal="left" vertical="center" wrapText="1"/>
    </xf>
    <xf numFmtId="49" fontId="0" fillId="39" borderId="48" xfId="0" applyNumberFormat="1" applyFill="1" applyBorder="1" applyAlignment="1" applyProtection="1">
      <alignment horizontal="left" vertical="center" wrapText="1"/>
      <protection locked="0"/>
    </xf>
    <xf numFmtId="49" fontId="0" fillId="39" borderId="43" xfId="0" applyNumberFormat="1" applyFont="1" applyFill="1" applyBorder="1" applyAlignment="1" applyProtection="1">
      <alignment horizontal="left" vertical="center" wrapText="1"/>
      <protection locked="0"/>
    </xf>
    <xf numFmtId="0" fontId="10" fillId="40" borderId="46" xfId="42" applyFont="1" applyFill="1" applyBorder="1" applyAlignment="1" applyProtection="1">
      <alignment horizontal="center" vertical="top" wrapText="1"/>
      <protection locked="0"/>
    </xf>
    <xf numFmtId="0" fontId="10" fillId="40" borderId="10" xfId="42" applyFont="1" applyFill="1" applyBorder="1" applyAlignment="1" applyProtection="1">
      <alignment horizontal="center" vertical="top" wrapText="1"/>
      <protection locked="0"/>
    </xf>
    <xf numFmtId="0" fontId="10" fillId="40" borderId="42" xfId="42" applyFont="1" applyFill="1" applyBorder="1" applyAlignment="1" applyProtection="1">
      <alignment horizontal="center" vertical="top" wrapText="1"/>
      <protection locked="0"/>
    </xf>
    <xf numFmtId="49" fontId="0" fillId="39" borderId="46" xfId="0" applyNumberFormat="1" applyFill="1" applyBorder="1" applyAlignment="1" applyProtection="1">
      <alignment horizontal="left" vertical="center" wrapText="1"/>
      <protection locked="0"/>
    </xf>
    <xf numFmtId="4" fontId="0" fillId="0" borderId="10" xfId="0" applyNumberFormat="1" applyFont="1" applyFill="1" applyBorder="1" applyAlignment="1" applyProtection="1">
      <alignment horizontal="right" vertical="center" wrapText="1"/>
      <protection locked="0"/>
    </xf>
    <xf numFmtId="4" fontId="0" fillId="0" borderId="42" xfId="0" applyNumberFormat="1" applyFont="1" applyFill="1" applyBorder="1" applyAlignment="1" applyProtection="1">
      <alignment horizontal="right" vertical="center" wrapText="1"/>
      <protection locked="0"/>
    </xf>
    <xf numFmtId="49" fontId="0" fillId="42" borderId="45" xfId="0" applyNumberFormat="1" applyFont="1" applyFill="1" applyBorder="1" applyAlignment="1" applyProtection="1">
      <alignment horizontal="left" vertical="center" wrapText="1"/>
      <protection/>
    </xf>
    <xf numFmtId="49" fontId="0" fillId="42" borderId="72" xfId="0" applyNumberFormat="1" applyFont="1" applyFill="1" applyBorder="1" applyAlignment="1" applyProtection="1">
      <alignment horizontal="left" vertical="center" wrapText="1"/>
      <protection/>
    </xf>
    <xf numFmtId="0" fontId="0" fillId="0" borderId="55" xfId="0" applyBorder="1" applyAlignment="1">
      <alignment horizontal="left" vertical="center" wrapText="1"/>
    </xf>
    <xf numFmtId="0" fontId="0" fillId="0" borderId="87" xfId="0" applyBorder="1" applyAlignment="1">
      <alignment horizontal="left" vertical="center" wrapText="1"/>
    </xf>
    <xf numFmtId="0" fontId="0" fillId="0" borderId="26" xfId="0" applyBorder="1" applyAlignment="1">
      <alignment horizontal="center" vertical="center" wrapText="1"/>
    </xf>
    <xf numFmtId="0" fontId="0" fillId="0" borderId="52" xfId="0" applyBorder="1" applyAlignment="1">
      <alignment horizontal="left" vertical="center" wrapText="1"/>
    </xf>
    <xf numFmtId="0" fontId="0" fillId="0" borderId="66" xfId="0" applyBorder="1" applyAlignment="1">
      <alignment horizontal="left" vertical="center" wrapText="1"/>
    </xf>
    <xf numFmtId="0" fontId="0" fillId="0" borderId="88" xfId="0" applyBorder="1" applyAlignment="1">
      <alignment horizontal="left" vertical="center" wrapText="1"/>
    </xf>
    <xf numFmtId="0" fontId="0" fillId="0" borderId="71" xfId="0" applyBorder="1" applyAlignment="1">
      <alignment horizontal="left" vertical="center" wrapText="1"/>
    </xf>
    <xf numFmtId="0" fontId="0" fillId="0" borderId="51" xfId="0" applyBorder="1" applyAlignment="1">
      <alignment horizontal="left" vertical="center" wrapText="1"/>
    </xf>
    <xf numFmtId="0" fontId="0" fillId="0" borderId="89" xfId="0" applyBorder="1" applyAlignment="1">
      <alignment horizontal="left" vertical="center" wrapText="1"/>
    </xf>
    <xf numFmtId="0" fontId="0" fillId="0" borderId="90" xfId="0" applyBorder="1" applyAlignment="1">
      <alignment horizontal="left" vertical="center" wrapText="1"/>
    </xf>
    <xf numFmtId="0" fontId="0" fillId="0" borderId="91" xfId="0" applyBorder="1" applyAlignment="1">
      <alignment horizontal="left" vertical="center" wrapText="1"/>
    </xf>
    <xf numFmtId="0" fontId="0" fillId="0" borderId="26" xfId="0" applyFont="1" applyBorder="1" applyAlignment="1">
      <alignment horizontal="center" vertical="center" wrapText="1"/>
    </xf>
    <xf numFmtId="0" fontId="0" fillId="0" borderId="51" xfId="0" applyBorder="1" applyAlignment="1">
      <alignment vertical="center" wrapText="1"/>
    </xf>
    <xf numFmtId="0" fontId="0" fillId="0" borderId="89" xfId="0" applyBorder="1" applyAlignment="1">
      <alignment vertical="center" wrapText="1"/>
    </xf>
    <xf numFmtId="0" fontId="0" fillId="0" borderId="90" xfId="0" applyBorder="1" applyAlignment="1">
      <alignment vertical="center" wrapText="1"/>
    </xf>
    <xf numFmtId="0" fontId="0" fillId="0" borderId="91" xfId="0" applyBorder="1" applyAlignment="1">
      <alignment vertical="center" wrapText="1"/>
    </xf>
    <xf numFmtId="0" fontId="0" fillId="0" borderId="52" xfId="0" applyBorder="1" applyAlignment="1">
      <alignment vertical="center" wrapText="1"/>
    </xf>
    <xf numFmtId="0" fontId="0" fillId="0" borderId="66" xfId="0" applyBorder="1" applyAlignment="1">
      <alignment vertical="center" wrapText="1"/>
    </xf>
    <xf numFmtId="0" fontId="0" fillId="0" borderId="88" xfId="0" applyBorder="1" applyAlignment="1">
      <alignment vertical="center" wrapText="1"/>
    </xf>
    <xf numFmtId="0" fontId="0" fillId="0" borderId="71" xfId="0" applyBorder="1" applyAlignment="1">
      <alignment vertical="center" wrapText="1"/>
    </xf>
    <xf numFmtId="0" fontId="0" fillId="0" borderId="55" xfId="0" applyBorder="1" applyAlignment="1">
      <alignment vertical="center" wrapText="1"/>
    </xf>
    <xf numFmtId="0" fontId="0" fillId="0" borderId="87" xfId="0" applyBorder="1" applyAlignment="1">
      <alignment vertical="center" wrapText="1"/>
    </xf>
    <xf numFmtId="0" fontId="0" fillId="35" borderId="21" xfId="0" applyFill="1" applyBorder="1" applyAlignment="1">
      <alignment horizontal="center" wrapText="1"/>
    </xf>
    <xf numFmtId="0" fontId="0" fillId="35" borderId="22" xfId="0" applyFill="1" applyBorder="1" applyAlignment="1">
      <alignment horizontal="center" wrapText="1"/>
    </xf>
    <xf numFmtId="0" fontId="14" fillId="0" borderId="55" xfId="0" applyFont="1" applyBorder="1" applyAlignment="1">
      <alignment horizontal="center" vertical="center" wrapText="1"/>
    </xf>
    <xf numFmtId="0" fontId="14" fillId="0" borderId="92" xfId="0" applyFont="1" applyBorder="1" applyAlignment="1">
      <alignment horizontal="center" vertical="center" wrapText="1"/>
    </xf>
    <xf numFmtId="0" fontId="0" fillId="35" borderId="28" xfId="0" applyFill="1" applyBorder="1" applyAlignment="1">
      <alignment horizontal="center" wrapText="1"/>
    </xf>
    <xf numFmtId="0" fontId="21" fillId="35" borderId="18" xfId="0" applyFont="1" applyFill="1" applyBorder="1" applyAlignment="1">
      <alignment horizontal="center" vertical="top" wrapText="1"/>
    </xf>
    <xf numFmtId="0" fontId="21" fillId="35" borderId="27" xfId="0" applyFont="1" applyFill="1" applyBorder="1" applyAlignment="1">
      <alignment horizontal="center" vertical="top" wrapText="1"/>
    </xf>
    <xf numFmtId="0" fontId="21" fillId="35" borderId="23" xfId="0" applyFont="1" applyFill="1" applyBorder="1" applyAlignment="1">
      <alignment horizontal="center" vertical="top" wrapText="1"/>
    </xf>
    <xf numFmtId="0" fontId="14" fillId="0" borderId="93" xfId="57" applyNumberFormat="1" applyFont="1" applyFill="1" applyBorder="1" applyAlignment="1" applyProtection="1">
      <alignment vertical="center" wrapText="1"/>
      <protection locked="0"/>
    </xf>
    <xf numFmtId="0" fontId="14" fillId="0" borderId="92" xfId="57" applyNumberFormat="1" applyFont="1" applyFill="1" applyBorder="1" applyAlignment="1" applyProtection="1">
      <alignment vertical="center" wrapText="1"/>
      <protection locked="0"/>
    </xf>
    <xf numFmtId="0" fontId="0" fillId="0" borderId="94" xfId="57" applyFill="1" applyBorder="1" applyAlignment="1" applyProtection="1">
      <alignment horizontal="center" vertical="center" wrapText="1"/>
      <protection/>
    </xf>
    <xf numFmtId="0" fontId="0" fillId="0" borderId="95" xfId="57" applyFill="1" applyBorder="1" applyAlignment="1" applyProtection="1">
      <alignment horizontal="center" vertical="center" wrapText="1"/>
      <protection/>
    </xf>
    <xf numFmtId="0" fontId="0" fillId="0" borderId="96" xfId="57" applyFill="1" applyBorder="1" applyAlignment="1" applyProtection="1">
      <alignment horizontal="center" vertical="center" wrapText="1"/>
      <protection/>
    </xf>
    <xf numFmtId="14" fontId="1" fillId="0" borderId="70" xfId="57" applyNumberFormat="1" applyFont="1" applyFill="1" applyBorder="1" applyAlignment="1" applyProtection="1">
      <alignment horizontal="center" vertical="center" wrapText="1"/>
      <protection locked="0"/>
    </xf>
    <xf numFmtId="14" fontId="1" fillId="0" borderId="50" xfId="57" applyNumberFormat="1" applyFont="1" applyFill="1" applyBorder="1" applyAlignment="1" applyProtection="1">
      <alignment horizontal="center" vertical="center" wrapText="1"/>
      <protection locked="0"/>
    </xf>
    <xf numFmtId="0" fontId="0" fillId="41" borderId="97" xfId="0" applyNumberFormat="1" applyFill="1" applyBorder="1" applyAlignment="1" applyProtection="1">
      <alignment horizontal="center" vertical="center"/>
      <protection locked="0"/>
    </xf>
    <xf numFmtId="0" fontId="0" fillId="41" borderId="60" xfId="0" applyNumberFormat="1" applyFill="1" applyBorder="1" applyAlignment="1" applyProtection="1">
      <alignment horizontal="center" vertical="center"/>
      <protection locked="0"/>
    </xf>
    <xf numFmtId="0" fontId="5" fillId="0" borderId="0" xfId="42" applyFont="1" applyFill="1" applyBorder="1" applyAlignment="1" applyProtection="1">
      <alignment horizontal="left" vertical="top" wrapText="1"/>
      <protection/>
    </xf>
    <xf numFmtId="0" fontId="0" fillId="41" borderId="24" xfId="0" applyNumberFormat="1" applyFill="1" applyBorder="1" applyAlignment="1" applyProtection="1">
      <alignment horizontal="left" vertical="center" wrapText="1"/>
      <protection locked="0"/>
    </xf>
    <xf numFmtId="0" fontId="0" fillId="41" borderId="26" xfId="0" applyNumberFormat="1" applyFill="1" applyBorder="1" applyAlignment="1" applyProtection="1">
      <alignment horizontal="left" vertical="center" wrapText="1"/>
      <protection locked="0"/>
    </xf>
    <xf numFmtId="0" fontId="0" fillId="41" borderId="25" xfId="0" applyNumberFormat="1" applyFill="1" applyBorder="1" applyAlignment="1" applyProtection="1">
      <alignment horizontal="left" vertical="center" wrapText="1"/>
      <protection locked="0"/>
    </xf>
    <xf numFmtId="14" fontId="1" fillId="0" borderId="54" xfId="57" applyNumberFormat="1" applyFont="1" applyFill="1" applyBorder="1" applyAlignment="1" applyProtection="1">
      <alignment horizontal="center" vertical="center" wrapText="1"/>
      <protection locked="0"/>
    </xf>
    <xf numFmtId="14" fontId="1" fillId="0" borderId="98" xfId="57" applyNumberFormat="1" applyFont="1" applyFill="1" applyBorder="1" applyAlignment="1" applyProtection="1">
      <alignment horizontal="center" vertical="center" wrapText="1"/>
      <protection locked="0"/>
    </xf>
    <xf numFmtId="0" fontId="42" fillId="42" borderId="97" xfId="42" applyNumberFormat="1" applyFill="1" applyBorder="1" applyAlignment="1" applyProtection="1">
      <alignment horizontal="left" vertical="center"/>
      <protection/>
    </xf>
    <xf numFmtId="0" fontId="0" fillId="42" borderId="60" xfId="0" applyNumberFormat="1" applyFill="1" applyBorder="1" applyAlignment="1" applyProtection="1">
      <alignment horizontal="left" vertical="center"/>
      <protection/>
    </xf>
    <xf numFmtId="0" fontId="21" fillId="0" borderId="0" xfId="0" applyFont="1" applyFill="1" applyBorder="1" applyAlignment="1">
      <alignment horizontal="center" wrapText="1"/>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KV.ITOG.4.78(v1.0)" xfId="58"/>
    <cellStyle name="Обычный_PRIL1.ELECTR" xfId="59"/>
    <cellStyle name="Обычный_WARM.TOPL.Q1.2010" xfId="60"/>
    <cellStyle name="Обычный_ЖКУ_проект3" xfId="61"/>
    <cellStyle name="Обычный_форма 1 водопровод для орг" xfId="62"/>
    <cellStyle name="Обычный_Формы 2-РЭК и  3-РЭК " xfId="63"/>
    <cellStyle name="Followed Hyperlink" xfId="64"/>
    <cellStyle name="Плохой" xfId="65"/>
    <cellStyle name="Пояснение" xfId="66"/>
    <cellStyle name="Примечание" xfId="67"/>
    <cellStyle name="Percent" xfId="68"/>
    <cellStyle name="Связанная ячейка" xfId="69"/>
    <cellStyle name="Текст предупреждения" xfId="70"/>
    <cellStyle name="Comma" xfId="71"/>
    <cellStyle name="Comma [0]" xfId="72"/>
    <cellStyle name="Финансовый 3 8" xfId="73"/>
    <cellStyle name="Хороший"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11</xdr:row>
      <xdr:rowOff>9525</xdr:rowOff>
    </xdr:from>
    <xdr:to>
      <xdr:col>7</xdr:col>
      <xdr:colOff>9525</xdr:colOff>
      <xdr:row>44</xdr:row>
      <xdr:rowOff>342900</xdr:rowOff>
    </xdr:to>
    <xdr:grpSp>
      <xdr:nvGrpSpPr>
        <xdr:cNvPr id="1" name="Group 3174"/>
        <xdr:cNvGrpSpPr>
          <a:grpSpLocks/>
        </xdr:cNvGrpSpPr>
      </xdr:nvGrpSpPr>
      <xdr:grpSpPr>
        <a:xfrm>
          <a:off x="1495425" y="1590675"/>
          <a:ext cx="5972175" cy="10715625"/>
          <a:chOff x="157" y="167"/>
          <a:chExt cx="627" cy="1125"/>
        </a:xfrm>
        <a:solidFill>
          <a:srgbClr val="FFFFFF"/>
        </a:solidFill>
      </xdr:grpSpPr>
      <xdr:sp>
        <xdr:nvSpPr>
          <xdr:cNvPr id="2" name="Скругленный прямоугольник 15"/>
          <xdr:cNvSpPr>
            <a:spLocks/>
          </xdr:cNvSpPr>
        </xdr:nvSpPr>
        <xdr:spPr>
          <a:xfrm>
            <a:off x="160" y="580"/>
            <a:ext cx="624" cy="274"/>
          </a:xfrm>
          <a:prstGeom prst="round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Tahoma"/>
                <a:ea typeface="Tahoma"/>
                <a:cs typeface="Tahoma"/>
              </a:rPr>
              <a:t/>
            </a:r>
          </a:p>
        </xdr:txBody>
      </xdr:sp>
      <xdr:sp>
        <xdr:nvSpPr>
          <xdr:cNvPr id="3" name="Скругленный прямоугольник 9"/>
          <xdr:cNvSpPr>
            <a:spLocks/>
          </xdr:cNvSpPr>
        </xdr:nvSpPr>
        <xdr:spPr>
          <a:xfrm>
            <a:off x="159" y="493"/>
            <a:ext cx="624" cy="67"/>
          </a:xfrm>
          <a:prstGeom prst="round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Tahoma"/>
                <a:ea typeface="Tahoma"/>
                <a:cs typeface="Tahoma"/>
              </a:rPr>
              <a:t/>
            </a:r>
          </a:p>
        </xdr:txBody>
      </xdr:sp>
      <xdr:sp>
        <xdr:nvSpPr>
          <xdr:cNvPr id="4" name="Скругленный прямоугольник 11"/>
          <xdr:cNvSpPr>
            <a:spLocks/>
          </xdr:cNvSpPr>
        </xdr:nvSpPr>
        <xdr:spPr>
          <a:xfrm>
            <a:off x="158" y="874"/>
            <a:ext cx="625" cy="97"/>
          </a:xfrm>
          <a:prstGeom prst="round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Tahoma"/>
                <a:ea typeface="Tahoma"/>
                <a:cs typeface="Tahoma"/>
              </a:rPr>
              <a:t/>
            </a:r>
          </a:p>
        </xdr:txBody>
      </xdr:sp>
      <xdr:sp>
        <xdr:nvSpPr>
          <xdr:cNvPr id="5" name="Скругленный прямоугольник 12"/>
          <xdr:cNvSpPr>
            <a:spLocks/>
          </xdr:cNvSpPr>
        </xdr:nvSpPr>
        <xdr:spPr>
          <a:xfrm>
            <a:off x="157" y="993"/>
            <a:ext cx="626" cy="102"/>
          </a:xfrm>
          <a:prstGeom prst="round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Tahoma"/>
                <a:ea typeface="Tahoma"/>
                <a:cs typeface="Tahoma"/>
              </a:rPr>
              <a:t/>
            </a:r>
          </a:p>
        </xdr:txBody>
      </xdr:sp>
      <xdr:sp>
        <xdr:nvSpPr>
          <xdr:cNvPr id="6" name="Скругленный прямоугольник 13"/>
          <xdr:cNvSpPr>
            <a:spLocks/>
          </xdr:cNvSpPr>
        </xdr:nvSpPr>
        <xdr:spPr>
          <a:xfrm>
            <a:off x="159" y="1115"/>
            <a:ext cx="625" cy="177"/>
          </a:xfrm>
          <a:prstGeom prst="round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Tahoma"/>
                <a:ea typeface="Tahoma"/>
                <a:cs typeface="Tahoma"/>
              </a:rPr>
              <a:t/>
            </a:r>
          </a:p>
        </xdr:txBody>
      </xdr:sp>
      <xdr:sp>
        <xdr:nvSpPr>
          <xdr:cNvPr id="7" name="Скругленный прямоугольник 16"/>
          <xdr:cNvSpPr>
            <a:spLocks/>
          </xdr:cNvSpPr>
        </xdr:nvSpPr>
        <xdr:spPr>
          <a:xfrm>
            <a:off x="160" y="427"/>
            <a:ext cx="624" cy="47"/>
          </a:xfrm>
          <a:prstGeom prst="round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Tahoma"/>
                <a:ea typeface="Tahoma"/>
                <a:cs typeface="Tahoma"/>
              </a:rPr>
              <a:t/>
            </a:r>
          </a:p>
        </xdr:txBody>
      </xdr:sp>
      <xdr:sp>
        <xdr:nvSpPr>
          <xdr:cNvPr id="8" name="Скругленный прямоугольник 10"/>
          <xdr:cNvSpPr>
            <a:spLocks/>
          </xdr:cNvSpPr>
        </xdr:nvSpPr>
        <xdr:spPr>
          <a:xfrm>
            <a:off x="159" y="370"/>
            <a:ext cx="623" cy="38"/>
          </a:xfrm>
          <a:prstGeom prst="round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Tahoma"/>
                <a:ea typeface="Tahoma"/>
                <a:cs typeface="Tahoma"/>
              </a:rPr>
              <a:t/>
            </a:r>
          </a:p>
        </xdr:txBody>
      </xdr:sp>
      <xdr:sp>
        <xdr:nvSpPr>
          <xdr:cNvPr id="9" name="Скругленный прямоугольник 8"/>
          <xdr:cNvSpPr>
            <a:spLocks/>
          </xdr:cNvSpPr>
        </xdr:nvSpPr>
        <xdr:spPr>
          <a:xfrm>
            <a:off x="160" y="240"/>
            <a:ext cx="623" cy="110"/>
          </a:xfrm>
          <a:prstGeom prst="round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Tahoma"/>
                <a:ea typeface="Tahoma"/>
                <a:cs typeface="Tahoma"/>
              </a:rPr>
              <a:t/>
            </a:r>
          </a:p>
        </xdr:txBody>
      </xdr:sp>
      <xdr:sp>
        <xdr:nvSpPr>
          <xdr:cNvPr id="10" name="Скругленный прямоугольник 7"/>
          <xdr:cNvSpPr>
            <a:spLocks/>
          </xdr:cNvSpPr>
        </xdr:nvSpPr>
        <xdr:spPr>
          <a:xfrm>
            <a:off x="159" y="167"/>
            <a:ext cx="625" cy="51"/>
          </a:xfrm>
          <a:prstGeom prst="round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Tahoma"/>
                <a:ea typeface="Tahoma"/>
                <a:cs typeface="Tahoma"/>
              </a:rPr>
              <a:t/>
            </a:r>
          </a:p>
        </xdr:txBody>
      </xdr:sp>
    </xdr:grpSp>
    <xdr:clientData/>
  </xdr:twoCellAnchor>
  <xdr:twoCellAnchor>
    <xdr:from>
      <xdr:col>2</xdr:col>
      <xdr:colOff>1028700</xdr:colOff>
      <xdr:row>5</xdr:row>
      <xdr:rowOff>152400</xdr:rowOff>
    </xdr:from>
    <xdr:to>
      <xdr:col>8</xdr:col>
      <xdr:colOff>19050</xdr:colOff>
      <xdr:row>6</xdr:row>
      <xdr:rowOff>371475</xdr:rowOff>
    </xdr:to>
    <xdr:sp>
      <xdr:nvSpPr>
        <xdr:cNvPr id="11"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A1:AE70"/>
  <sheetViews>
    <sheetView showGridLines="0" zoomScalePageLayoutView="0" workbookViewId="0" topLeftCell="A1">
      <selection activeCell="C5" sqref="C5"/>
    </sheetView>
  </sheetViews>
  <sheetFormatPr defaultColWidth="9.140625" defaultRowHeight="11.25"/>
  <cols>
    <col min="1" max="1" width="9.140625" style="1" customWidth="1"/>
    <col min="2" max="2" width="17.140625" style="83"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7.57421875" style="1" customWidth="1"/>
    <col min="12" max="22" width="11.57421875" style="1" customWidth="1"/>
    <col min="23" max="23" width="16.7109375" style="1" customWidth="1"/>
    <col min="24" max="29" width="16.00390625" style="1" customWidth="1"/>
    <col min="30" max="16384" width="9.140625" style="1" customWidth="1"/>
  </cols>
  <sheetData>
    <row r="1" spans="2:22" ht="12" thickBot="1">
      <c r="B1" s="89" t="s">
        <v>60</v>
      </c>
      <c r="C1" s="91" t="s">
        <v>259</v>
      </c>
      <c r="E1" s="119" t="s">
        <v>6</v>
      </c>
      <c r="F1" s="120" t="s">
        <v>93</v>
      </c>
      <c r="G1" s="120" t="s">
        <v>149</v>
      </c>
      <c r="I1" s="103" t="s">
        <v>2</v>
      </c>
      <c r="J1" s="104" t="s">
        <v>147</v>
      </c>
      <c r="K1" s="85" t="s">
        <v>207</v>
      </c>
      <c r="L1" s="1" t="s">
        <v>193</v>
      </c>
      <c r="M1" s="88" t="s">
        <v>201</v>
      </c>
      <c r="N1" s="1" t="s">
        <v>203</v>
      </c>
      <c r="V1" t="s">
        <v>323</v>
      </c>
    </row>
    <row r="2" spans="2:22" ht="15">
      <c r="B2" s="90" t="s">
        <v>0</v>
      </c>
      <c r="C2" s="91" t="s">
        <v>259</v>
      </c>
      <c r="E2" s="114">
        <v>2012</v>
      </c>
      <c r="F2" s="115" t="s">
        <v>94</v>
      </c>
      <c r="G2" s="117" t="s">
        <v>108</v>
      </c>
      <c r="I2" s="112" t="s">
        <v>142</v>
      </c>
      <c r="J2" s="102">
        <v>2</v>
      </c>
      <c r="K2" t="s">
        <v>269</v>
      </c>
      <c r="L2" s="181" t="s">
        <v>191</v>
      </c>
      <c r="M2" s="181" t="s">
        <v>326</v>
      </c>
      <c r="V2" t="s">
        <v>324</v>
      </c>
    </row>
    <row r="3" spans="2:22" ht="15.75" thickBot="1">
      <c r="B3" s="90" t="s">
        <v>26</v>
      </c>
      <c r="C3" s="91" t="s">
        <v>260</v>
      </c>
      <c r="E3" s="96">
        <v>2013</v>
      </c>
      <c r="F3" s="115" t="s">
        <v>95</v>
      </c>
      <c r="G3" s="118" t="s">
        <v>109</v>
      </c>
      <c r="I3" s="111" t="s">
        <v>20</v>
      </c>
      <c r="J3" s="101">
        <v>-1</v>
      </c>
      <c r="K3" t="s">
        <v>270</v>
      </c>
      <c r="L3" s="181" t="s">
        <v>192</v>
      </c>
      <c r="N3" s="222">
        <f>YEAR_PERIOD</f>
        <v>0</v>
      </c>
      <c r="O3" s="223"/>
      <c r="P3" s="223"/>
      <c r="Q3" s="224">
        <f>IF(ISERROR(MATCH(MONTH_PERIOD,Квартал,0)),0,(3*MATCH(MONTH_PERIOD,Квартал,0)))</f>
        <v>0</v>
      </c>
      <c r="R3" s="225" t="s">
        <v>204</v>
      </c>
      <c r="S3" s="225" t="s">
        <v>205</v>
      </c>
      <c r="T3" s="226"/>
      <c r="V3" t="s">
        <v>325</v>
      </c>
    </row>
    <row r="4" spans="2:17" ht="11.25">
      <c r="B4" s="90" t="s">
        <v>1</v>
      </c>
      <c r="C4" s="91" t="s">
        <v>332</v>
      </c>
      <c r="E4" s="96">
        <v>2014</v>
      </c>
      <c r="F4" s="115" t="s">
        <v>96</v>
      </c>
      <c r="I4" s="99" t="s">
        <v>144</v>
      </c>
      <c r="J4" s="100">
        <v>2</v>
      </c>
      <c r="N4" s="227"/>
      <c r="O4" s="228"/>
      <c r="P4" s="229"/>
      <c r="Q4" s="224"/>
    </row>
    <row r="5" spans="2:19" ht="11.25">
      <c r="B5" s="90" t="s">
        <v>19</v>
      </c>
      <c r="C5" s="92" t="s">
        <v>206</v>
      </c>
      <c r="E5" s="96">
        <v>2015</v>
      </c>
      <c r="F5" s="115" t="s">
        <v>97</v>
      </c>
      <c r="I5" s="99" t="s">
        <v>143</v>
      </c>
      <c r="J5" s="100">
        <v>2</v>
      </c>
      <c r="N5" s="227"/>
      <c r="O5" s="230"/>
      <c r="P5" s="229"/>
      <c r="Q5" s="224"/>
      <c r="R5" s="231"/>
      <c r="S5" s="232"/>
    </row>
    <row r="6" spans="2:19" ht="11.25">
      <c r="B6" s="90" t="s">
        <v>27</v>
      </c>
      <c r="C6" s="93">
        <f>Титульный!F14</f>
        <v>0</v>
      </c>
      <c r="E6" s="96">
        <v>2016</v>
      </c>
      <c r="F6" s="115" t="s">
        <v>98</v>
      </c>
      <c r="I6" s="99" t="s">
        <v>145</v>
      </c>
      <c r="J6" s="100">
        <v>2</v>
      </c>
      <c r="N6" s="227"/>
      <c r="O6" s="230"/>
      <c r="P6" s="229"/>
      <c r="Q6" s="224"/>
      <c r="R6" s="231"/>
      <c r="S6" s="232"/>
    </row>
    <row r="7" spans="2:19" ht="11.25">
      <c r="B7" s="90" t="s">
        <v>28</v>
      </c>
      <c r="C7" s="93">
        <f>YEAR_PERIOD</f>
        <v>0</v>
      </c>
      <c r="E7" s="96">
        <v>2017</v>
      </c>
      <c r="F7" s="115" t="s">
        <v>99</v>
      </c>
      <c r="I7" s="99" t="s">
        <v>146</v>
      </c>
      <c r="J7" s="100">
        <v>-1</v>
      </c>
      <c r="N7" s="227"/>
      <c r="O7" s="230"/>
      <c r="P7" s="233"/>
      <c r="Q7" s="224"/>
      <c r="R7" s="231"/>
      <c r="S7" s="232"/>
    </row>
    <row r="8" spans="2:10" ht="11.25">
      <c r="B8" s="90" t="s">
        <v>30</v>
      </c>
      <c r="C8" s="92" t="s">
        <v>6</v>
      </c>
      <c r="E8" s="96">
        <v>2018</v>
      </c>
      <c r="F8" s="115" t="s">
        <v>100</v>
      </c>
      <c r="I8" s="99" t="s">
        <v>261</v>
      </c>
      <c r="J8" s="100">
        <v>2</v>
      </c>
    </row>
    <row r="9" spans="2:10" ht="12" thickBot="1">
      <c r="B9" s="94" t="s">
        <v>29</v>
      </c>
      <c r="C9" s="95" t="str">
        <f>PF</f>
        <v>План</v>
      </c>
      <c r="E9" s="96">
        <v>2019</v>
      </c>
      <c r="F9" s="115" t="s">
        <v>101</v>
      </c>
      <c r="I9" s="99" t="s">
        <v>262</v>
      </c>
      <c r="J9" s="100">
        <v>2</v>
      </c>
    </row>
    <row r="10" spans="3:10" ht="12" thickBot="1">
      <c r="C10" s="38"/>
      <c r="E10" s="97">
        <v>2020</v>
      </c>
      <c r="F10" s="115" t="s">
        <v>102</v>
      </c>
      <c r="I10" s="99" t="s">
        <v>263</v>
      </c>
      <c r="J10" s="100">
        <v>2</v>
      </c>
    </row>
    <row r="11" spans="6:10" ht="11.25">
      <c r="F11" s="115" t="s">
        <v>103</v>
      </c>
      <c r="I11" s="99" t="s">
        <v>264</v>
      </c>
      <c r="J11" s="100">
        <v>2</v>
      </c>
    </row>
    <row r="12" spans="6:10" ht="11.25">
      <c r="F12" s="115" t="s">
        <v>104</v>
      </c>
      <c r="I12" s="99" t="s">
        <v>267</v>
      </c>
      <c r="J12" s="100">
        <v>2</v>
      </c>
    </row>
    <row r="13" spans="6:10" ht="12" thickBot="1">
      <c r="F13" s="116" t="s">
        <v>105</v>
      </c>
      <c r="I13" s="99" t="s">
        <v>268</v>
      </c>
      <c r="J13" s="100">
        <v>2</v>
      </c>
    </row>
    <row r="14" spans="9:10" ht="12" thickBot="1">
      <c r="I14" s="99" t="s">
        <v>265</v>
      </c>
      <c r="J14" s="100">
        <v>2</v>
      </c>
    </row>
    <row r="15" spans="2:10" ht="12" thickBot="1">
      <c r="B15" s="105" t="s">
        <v>171</v>
      </c>
      <c r="C15" s="106" t="s">
        <v>159</v>
      </c>
      <c r="D15" s="106" t="s">
        <v>170</v>
      </c>
      <c r="E15" s="107" t="s">
        <v>24</v>
      </c>
      <c r="I15" s="99" t="s">
        <v>266</v>
      </c>
      <c r="J15" s="100">
        <v>2</v>
      </c>
    </row>
    <row r="16" spans="2:10" ht="22.5">
      <c r="B16" s="89" t="s">
        <v>27</v>
      </c>
      <c r="C16" s="109" t="s">
        <v>3</v>
      </c>
      <c r="D16" s="109" t="s">
        <v>148</v>
      </c>
      <c r="E16" s="102">
        <v>2</v>
      </c>
      <c r="I16" s="99" t="s">
        <v>183</v>
      </c>
      <c r="J16" s="100">
        <v>-1</v>
      </c>
    </row>
    <row r="17" spans="2:10" ht="12" thickBot="1">
      <c r="B17" s="90" t="s">
        <v>150</v>
      </c>
      <c r="C17" s="108" t="s">
        <v>4</v>
      </c>
      <c r="D17" s="108" t="s">
        <v>148</v>
      </c>
      <c r="E17" s="98">
        <v>2</v>
      </c>
      <c r="I17" s="111" t="s">
        <v>148</v>
      </c>
      <c r="J17" s="113">
        <v>-1</v>
      </c>
    </row>
    <row r="18" spans="2:5" ht="11.25">
      <c r="B18" s="90" t="s">
        <v>151</v>
      </c>
      <c r="C18" s="108" t="s">
        <v>5</v>
      </c>
      <c r="D18" s="108" t="s">
        <v>148</v>
      </c>
      <c r="E18" s="98">
        <v>2</v>
      </c>
    </row>
    <row r="19" spans="2:5" ht="11.25">
      <c r="B19" s="90" t="s">
        <v>152</v>
      </c>
      <c r="C19" s="108" t="s">
        <v>6</v>
      </c>
      <c r="D19" s="108" t="s">
        <v>148</v>
      </c>
      <c r="E19" s="98">
        <v>2</v>
      </c>
    </row>
    <row r="20" spans="2:5" ht="11.25">
      <c r="B20" s="90" t="s">
        <v>29</v>
      </c>
      <c r="C20" s="108" t="s">
        <v>25</v>
      </c>
      <c r="D20" s="108" t="s">
        <v>148</v>
      </c>
      <c r="E20" s="98">
        <v>2</v>
      </c>
    </row>
    <row r="21" spans="2:5" ht="33.75">
      <c r="B21" s="90" t="s">
        <v>310</v>
      </c>
      <c r="C21" s="108" t="s">
        <v>311</v>
      </c>
      <c r="D21" s="108" t="s">
        <v>148</v>
      </c>
      <c r="E21" s="98">
        <v>2</v>
      </c>
    </row>
    <row r="22" spans="2:5" ht="11.25">
      <c r="B22" s="90" t="s">
        <v>153</v>
      </c>
      <c r="C22" s="108" t="s">
        <v>160</v>
      </c>
      <c r="D22" s="108" t="s">
        <v>148</v>
      </c>
      <c r="E22" s="98">
        <v>2</v>
      </c>
    </row>
    <row r="23" spans="2:31" ht="11.25">
      <c r="B23" s="90" t="s">
        <v>154</v>
      </c>
      <c r="C23" s="108" t="s">
        <v>161</v>
      </c>
      <c r="D23" s="108" t="s">
        <v>148</v>
      </c>
      <c r="E23" s="98">
        <v>2</v>
      </c>
      <c r="M23" s="60"/>
      <c r="N23" s="60"/>
      <c r="O23" s="60"/>
      <c r="P23" s="60"/>
      <c r="Q23" s="60"/>
      <c r="R23" s="66"/>
      <c r="S23" s="59"/>
      <c r="T23" s="59"/>
      <c r="U23" s="59"/>
      <c r="V23" s="67"/>
      <c r="W23" s="67"/>
      <c r="X23" s="59"/>
      <c r="Y23" s="59"/>
      <c r="Z23" s="59"/>
      <c r="AA23" s="59"/>
      <c r="AB23" s="59"/>
      <c r="AC23" s="59"/>
      <c r="AD23" s="59"/>
      <c r="AE23" s="59"/>
    </row>
    <row r="24" spans="2:31" ht="22.5">
      <c r="B24" s="90" t="s">
        <v>156</v>
      </c>
      <c r="C24" s="108" t="s">
        <v>163</v>
      </c>
      <c r="D24" s="108" t="s">
        <v>148</v>
      </c>
      <c r="E24" s="98">
        <v>2</v>
      </c>
      <c r="M24" s="60"/>
      <c r="N24" s="60"/>
      <c r="O24" s="60"/>
      <c r="P24" s="60"/>
      <c r="Q24" s="60"/>
      <c r="R24" s="66"/>
      <c r="S24" s="59"/>
      <c r="T24" s="59"/>
      <c r="U24" s="59"/>
      <c r="V24" s="67"/>
      <c r="W24" s="67"/>
      <c r="X24" s="59"/>
      <c r="Y24" s="59"/>
      <c r="Z24" s="59"/>
      <c r="AA24" s="59"/>
      <c r="AB24" s="59"/>
      <c r="AC24" s="59"/>
      <c r="AD24" s="59"/>
      <c r="AE24" s="59"/>
    </row>
    <row r="25" spans="2:5" ht="11.25">
      <c r="B25" s="90" t="s">
        <v>155</v>
      </c>
      <c r="C25" s="108" t="s">
        <v>162</v>
      </c>
      <c r="D25" s="108" t="s">
        <v>148</v>
      </c>
      <c r="E25" s="98">
        <v>2</v>
      </c>
    </row>
    <row r="26" spans="2:5" ht="11.25">
      <c r="B26" s="90" t="s">
        <v>317</v>
      </c>
      <c r="C26" s="108" t="s">
        <v>190</v>
      </c>
      <c r="D26" s="108" t="s">
        <v>148</v>
      </c>
      <c r="E26" s="98">
        <v>2</v>
      </c>
    </row>
    <row r="27" spans="2:5" ht="11.25">
      <c r="B27" s="90" t="s">
        <v>318</v>
      </c>
      <c r="C27" s="108" t="s">
        <v>312</v>
      </c>
      <c r="D27" s="108" t="s">
        <v>148</v>
      </c>
      <c r="E27" s="98">
        <v>2</v>
      </c>
    </row>
    <row r="28" spans="2:5" ht="22.5">
      <c r="B28" s="90" t="s">
        <v>319</v>
      </c>
      <c r="C28" s="108" t="s">
        <v>313</v>
      </c>
      <c r="D28" s="108" t="s">
        <v>148</v>
      </c>
      <c r="E28" s="98">
        <v>2</v>
      </c>
    </row>
    <row r="29" spans="2:5" ht="22.5">
      <c r="B29" s="90" t="s">
        <v>320</v>
      </c>
      <c r="C29" s="108" t="s">
        <v>314</v>
      </c>
      <c r="D29" s="108" t="s">
        <v>148</v>
      </c>
      <c r="E29" s="98">
        <v>2</v>
      </c>
    </row>
    <row r="30" spans="2:5" ht="11.25">
      <c r="B30" s="90" t="s">
        <v>321</v>
      </c>
      <c r="C30" s="108" t="s">
        <v>315</v>
      </c>
      <c r="D30" s="108" t="s">
        <v>148</v>
      </c>
      <c r="E30" s="98">
        <v>2</v>
      </c>
    </row>
    <row r="31" spans="2:5" ht="45">
      <c r="B31" s="90" t="s">
        <v>322</v>
      </c>
      <c r="C31" s="108" t="s">
        <v>316</v>
      </c>
      <c r="D31" s="108" t="s">
        <v>148</v>
      </c>
      <c r="E31" s="98">
        <v>2</v>
      </c>
    </row>
    <row r="32" spans="2:5" ht="22.5">
      <c r="B32" s="90" t="s">
        <v>197</v>
      </c>
      <c r="C32" s="108" t="s">
        <v>184</v>
      </c>
      <c r="D32" s="108" t="s">
        <v>183</v>
      </c>
      <c r="E32" s="98">
        <v>2</v>
      </c>
    </row>
    <row r="33" spans="2:5" ht="22.5">
      <c r="B33" s="90" t="s">
        <v>198</v>
      </c>
      <c r="C33" s="108" t="s">
        <v>185</v>
      </c>
      <c r="D33" s="108" t="s">
        <v>183</v>
      </c>
      <c r="E33" s="98">
        <v>2</v>
      </c>
    </row>
    <row r="34" spans="2:5" ht="22.5">
      <c r="B34" s="90" t="s">
        <v>199</v>
      </c>
      <c r="C34" s="108" t="s">
        <v>188</v>
      </c>
      <c r="D34" s="108" t="s">
        <v>183</v>
      </c>
      <c r="E34" s="98">
        <v>2</v>
      </c>
    </row>
    <row r="35" spans="2:5" ht="22.5">
      <c r="B35" s="90" t="s">
        <v>327</v>
      </c>
      <c r="C35" s="108" t="s">
        <v>328</v>
      </c>
      <c r="D35" s="108" t="s">
        <v>265</v>
      </c>
      <c r="E35" s="98">
        <v>1</v>
      </c>
    </row>
    <row r="36" spans="2:5" ht="11.25">
      <c r="B36" s="90" t="s">
        <v>157</v>
      </c>
      <c r="C36" s="108" t="s">
        <v>164</v>
      </c>
      <c r="D36" s="108" t="s">
        <v>148</v>
      </c>
      <c r="E36" s="98">
        <v>1</v>
      </c>
    </row>
    <row r="37" spans="2:5" ht="11.25">
      <c r="B37" s="90" t="s">
        <v>158</v>
      </c>
      <c r="C37" s="108" t="s">
        <v>165</v>
      </c>
      <c r="D37" s="108" t="s">
        <v>148</v>
      </c>
      <c r="E37" s="98">
        <v>1</v>
      </c>
    </row>
    <row r="38" spans="2:5" ht="11.25">
      <c r="B38" s="90" t="s">
        <v>168</v>
      </c>
      <c r="C38" s="108" t="s">
        <v>166</v>
      </c>
      <c r="D38" s="108" t="s">
        <v>148</v>
      </c>
      <c r="E38" s="98">
        <v>1</v>
      </c>
    </row>
    <row r="39" spans="2:5" ht="12" thickBot="1">
      <c r="B39" s="94" t="s">
        <v>169</v>
      </c>
      <c r="C39" s="110" t="s">
        <v>167</v>
      </c>
      <c r="D39" s="110" t="s">
        <v>148</v>
      </c>
      <c r="E39" s="101">
        <v>1</v>
      </c>
    </row>
    <row r="40" spans="2:5" ht="12" thickBot="1">
      <c r="B40" s="105"/>
      <c r="C40" s="179"/>
      <c r="D40" s="179"/>
      <c r="E40" s="180"/>
    </row>
    <row r="47" spans="12:31" ht="11.25">
      <c r="L47" s="290"/>
      <c r="M47" s="60"/>
      <c r="N47" s="60"/>
      <c r="O47" s="60"/>
      <c r="P47" s="60"/>
      <c r="Q47" s="60"/>
      <c r="R47" s="61"/>
      <c r="S47" s="61"/>
      <c r="T47" s="61"/>
      <c r="U47" s="61"/>
      <c r="V47" s="61"/>
      <c r="W47" s="61"/>
      <c r="X47" s="61"/>
      <c r="Y47" s="61"/>
      <c r="Z47" s="61"/>
      <c r="AA47" s="61"/>
      <c r="AB47" s="61"/>
      <c r="AC47" s="61"/>
      <c r="AD47" s="61"/>
      <c r="AE47" s="61"/>
    </row>
    <row r="48" spans="9:31" ht="11.25">
      <c r="I48" s="65"/>
      <c r="L48" s="290"/>
      <c r="M48" s="60"/>
      <c r="N48" s="60"/>
      <c r="O48" s="60"/>
      <c r="P48" s="60"/>
      <c r="Q48" s="60"/>
      <c r="R48" s="61"/>
      <c r="S48" s="61"/>
      <c r="T48" s="61"/>
      <c r="U48" s="61"/>
      <c r="V48" s="61"/>
      <c r="W48" s="61"/>
      <c r="X48" s="61"/>
      <c r="Y48" s="61"/>
      <c r="Z48" s="61"/>
      <c r="AA48" s="61"/>
      <c r="AB48" s="61"/>
      <c r="AC48" s="61"/>
      <c r="AD48" s="61"/>
      <c r="AE48" s="61"/>
    </row>
    <row r="49" spans="9:31" ht="11.25">
      <c r="I49" s="65"/>
      <c r="L49" s="290"/>
      <c r="M49" s="60"/>
      <c r="N49" s="60"/>
      <c r="O49" s="60"/>
      <c r="P49" s="60"/>
      <c r="Q49" s="60"/>
      <c r="R49" s="66"/>
      <c r="S49" s="59"/>
      <c r="T49" s="59"/>
      <c r="U49" s="59"/>
      <c r="V49" s="67"/>
      <c r="W49" s="67"/>
      <c r="X49" s="59"/>
      <c r="Y49" s="59"/>
      <c r="Z49" s="59"/>
      <c r="AA49" s="59"/>
      <c r="AB49" s="59"/>
      <c r="AC49" s="59"/>
      <c r="AD49" s="59"/>
      <c r="AE49" s="59"/>
    </row>
    <row r="50" spans="7:29" ht="11.25">
      <c r="G50" s="58"/>
      <c r="H50" s="290"/>
      <c r="K50" s="60"/>
      <c r="L50" s="60"/>
      <c r="M50" s="60"/>
      <c r="N50" s="60"/>
      <c r="O50" s="60"/>
      <c r="P50" s="61"/>
      <c r="Q50" s="61"/>
      <c r="R50" s="61"/>
      <c r="S50" s="61"/>
      <c r="T50" s="61"/>
      <c r="U50" s="61"/>
      <c r="V50" s="61"/>
      <c r="W50" s="61"/>
      <c r="X50" s="61"/>
      <c r="Y50" s="61"/>
      <c r="Z50" s="61"/>
      <c r="AA50" s="61"/>
      <c r="AB50" s="61"/>
      <c r="AC50" s="61"/>
    </row>
    <row r="51" spans="7:29" ht="11.25">
      <c r="G51" s="62"/>
      <c r="H51" s="290"/>
      <c r="K51" s="63"/>
      <c r="L51" s="63"/>
      <c r="M51" s="63"/>
      <c r="N51" s="63"/>
      <c r="O51" s="63"/>
      <c r="P51" s="64"/>
      <c r="Q51" s="64"/>
      <c r="R51" s="64"/>
      <c r="S51" s="64"/>
      <c r="T51" s="64"/>
      <c r="U51" s="64"/>
      <c r="V51" s="64"/>
      <c r="W51" s="64"/>
      <c r="X51" s="64"/>
      <c r="Y51" s="64"/>
      <c r="Z51" s="64"/>
      <c r="AA51" s="64"/>
      <c r="AB51" s="64"/>
      <c r="AC51" s="64"/>
    </row>
    <row r="52" spans="7:29" ht="11.25">
      <c r="G52" s="62"/>
      <c r="H52" s="290"/>
      <c r="K52" s="63"/>
      <c r="L52" s="63"/>
      <c r="M52" s="63"/>
      <c r="N52" s="63"/>
      <c r="O52" s="63"/>
      <c r="P52" s="64"/>
      <c r="Q52" s="64"/>
      <c r="R52" s="64"/>
      <c r="S52" s="64"/>
      <c r="T52" s="64"/>
      <c r="U52" s="64"/>
      <c r="V52" s="64"/>
      <c r="W52" s="64"/>
      <c r="X52" s="64"/>
      <c r="Y52" s="64"/>
      <c r="Z52" s="64"/>
      <c r="AA52" s="64"/>
      <c r="AB52" s="64"/>
      <c r="AC52" s="64"/>
    </row>
    <row r="53" spans="7:29" ht="11.25">
      <c r="G53" s="65"/>
      <c r="H53" s="290"/>
      <c r="K53" s="60"/>
      <c r="L53" s="60"/>
      <c r="M53" s="60"/>
      <c r="N53" s="60"/>
      <c r="O53" s="60"/>
      <c r="P53" s="66"/>
      <c r="Q53" s="59"/>
      <c r="R53" s="59"/>
      <c r="S53" s="59"/>
      <c r="T53" s="67"/>
      <c r="U53" s="67"/>
      <c r="V53" s="59"/>
      <c r="W53" s="59"/>
      <c r="X53" s="59"/>
      <c r="Y53" s="59"/>
      <c r="Z53" s="59"/>
      <c r="AA53" s="59"/>
      <c r="AB53" s="59"/>
      <c r="AC53" s="59"/>
    </row>
    <row r="54" spans="7:29" ht="11.25">
      <c r="G54" s="291"/>
      <c r="H54" s="291"/>
      <c r="K54" s="59"/>
      <c r="L54" s="59"/>
      <c r="M54" s="59"/>
      <c r="N54" s="59"/>
      <c r="O54" s="59"/>
      <c r="P54" s="61"/>
      <c r="Q54" s="61"/>
      <c r="R54" s="61"/>
      <c r="S54" s="61"/>
      <c r="T54" s="61"/>
      <c r="U54" s="61"/>
      <c r="V54" s="61"/>
      <c r="W54" s="61"/>
      <c r="X54" s="61"/>
      <c r="Y54" s="61"/>
      <c r="Z54" s="61"/>
      <c r="AA54" s="61"/>
      <c r="AB54" s="61"/>
      <c r="AC54" s="61"/>
    </row>
    <row r="55" spans="7:29" ht="11.25">
      <c r="G55" s="58"/>
      <c r="H55" s="68"/>
      <c r="K55" s="60"/>
      <c r="L55" s="60"/>
      <c r="M55" s="60"/>
      <c r="N55" s="60"/>
      <c r="O55" s="60"/>
      <c r="P55" s="61"/>
      <c r="Q55" s="61"/>
      <c r="R55" s="61"/>
      <c r="S55" s="61"/>
      <c r="T55" s="61"/>
      <c r="U55" s="61"/>
      <c r="V55" s="61"/>
      <c r="W55" s="61"/>
      <c r="X55" s="61"/>
      <c r="Y55" s="61"/>
      <c r="Z55" s="61"/>
      <c r="AA55" s="61"/>
      <c r="AB55" s="61"/>
      <c r="AC55" s="61"/>
    </row>
    <row r="56" spans="7:29" ht="11.25">
      <c r="G56" s="62"/>
      <c r="H56" s="68"/>
      <c r="I56" s="58"/>
      <c r="K56" s="63"/>
      <c r="L56" s="63"/>
      <c r="M56" s="63"/>
      <c r="N56" s="63"/>
      <c r="O56" s="63"/>
      <c r="P56" s="64"/>
      <c r="Q56" s="64"/>
      <c r="R56" s="64"/>
      <c r="S56" s="64"/>
      <c r="T56" s="64"/>
      <c r="U56" s="64"/>
      <c r="V56" s="64"/>
      <c r="W56" s="64"/>
      <c r="X56" s="64"/>
      <c r="Y56" s="64"/>
      <c r="Z56" s="64"/>
      <c r="AA56" s="64"/>
      <c r="AB56" s="64"/>
      <c r="AC56" s="64"/>
    </row>
    <row r="57" spans="7:29" ht="11.25">
      <c r="G57" s="62"/>
      <c r="H57" s="68"/>
      <c r="I57" s="58"/>
      <c r="K57" s="63"/>
      <c r="L57" s="63"/>
      <c r="M57" s="63"/>
      <c r="N57" s="63"/>
      <c r="O57" s="63"/>
      <c r="P57" s="64"/>
      <c r="Q57" s="64"/>
      <c r="R57" s="64"/>
      <c r="S57" s="64"/>
      <c r="T57" s="64"/>
      <c r="U57" s="64"/>
      <c r="V57" s="64"/>
      <c r="W57" s="64"/>
      <c r="X57" s="64"/>
      <c r="Y57" s="64"/>
      <c r="Z57" s="64"/>
      <c r="AA57" s="64"/>
      <c r="AB57" s="64"/>
      <c r="AC57" s="64"/>
    </row>
    <row r="58" spans="7:29" ht="11.25">
      <c r="G58" s="65"/>
      <c r="H58" s="68"/>
      <c r="I58" s="65"/>
      <c r="K58" s="60"/>
      <c r="L58" s="60"/>
      <c r="M58" s="60"/>
      <c r="N58" s="60"/>
      <c r="O58" s="60"/>
      <c r="P58" s="66"/>
      <c r="Q58" s="59"/>
      <c r="R58" s="59"/>
      <c r="S58" s="59"/>
      <c r="T58" s="67"/>
      <c r="U58" s="67"/>
      <c r="V58" s="59"/>
      <c r="W58" s="59"/>
      <c r="X58" s="59"/>
      <c r="Y58" s="59"/>
      <c r="Z58" s="59"/>
      <c r="AA58" s="59"/>
      <c r="AB58" s="59"/>
      <c r="AC58" s="59"/>
    </row>
    <row r="59" spans="7:29" ht="11.25">
      <c r="G59" s="57"/>
      <c r="H59" s="68"/>
      <c r="K59" s="59"/>
      <c r="L59" s="59"/>
      <c r="M59" s="59"/>
      <c r="N59" s="59"/>
      <c r="O59" s="59"/>
      <c r="P59" s="61"/>
      <c r="Q59" s="61"/>
      <c r="R59" s="61"/>
      <c r="S59" s="61"/>
      <c r="T59" s="61"/>
      <c r="U59" s="61"/>
      <c r="V59" s="61"/>
      <c r="W59" s="61"/>
      <c r="X59" s="61"/>
      <c r="Y59" s="61"/>
      <c r="Z59" s="61"/>
      <c r="AA59" s="61"/>
      <c r="AB59" s="61"/>
      <c r="AC59" s="61"/>
    </row>
    <row r="60" spans="7:29" ht="11.25">
      <c r="G60" s="58"/>
      <c r="H60" s="68"/>
      <c r="K60" s="60"/>
      <c r="L60" s="60"/>
      <c r="M60" s="60"/>
      <c r="N60" s="60"/>
      <c r="O60" s="60"/>
      <c r="P60" s="61"/>
      <c r="Q60" s="61"/>
      <c r="R60" s="61"/>
      <c r="S60" s="61"/>
      <c r="T60" s="61"/>
      <c r="U60" s="61"/>
      <c r="V60" s="61"/>
      <c r="W60" s="61"/>
      <c r="X60" s="61"/>
      <c r="Y60" s="61"/>
      <c r="Z60" s="61"/>
      <c r="AA60" s="61"/>
      <c r="AB60" s="61"/>
      <c r="AC60" s="61"/>
    </row>
    <row r="61" spans="7:29" ht="11.25">
      <c r="G61" s="62"/>
      <c r="H61" s="68"/>
      <c r="K61" s="63"/>
      <c r="L61" s="63"/>
      <c r="M61" s="63"/>
      <c r="N61" s="63"/>
      <c r="O61" s="63"/>
      <c r="P61" s="64"/>
      <c r="Q61" s="64"/>
      <c r="R61" s="64"/>
      <c r="S61" s="64"/>
      <c r="T61" s="64"/>
      <c r="U61" s="64"/>
      <c r="V61" s="64"/>
      <c r="W61" s="64"/>
      <c r="X61" s="64"/>
      <c r="Y61" s="64"/>
      <c r="Z61" s="64"/>
      <c r="AA61" s="64"/>
      <c r="AB61" s="64"/>
      <c r="AC61" s="64"/>
    </row>
    <row r="62" spans="7:29" ht="11.25">
      <c r="G62" s="62"/>
      <c r="H62" s="68"/>
      <c r="K62" s="63"/>
      <c r="L62" s="63"/>
      <c r="M62" s="63"/>
      <c r="N62" s="63"/>
      <c r="O62" s="63"/>
      <c r="P62" s="64"/>
      <c r="Q62" s="64"/>
      <c r="R62" s="64"/>
      <c r="S62" s="64"/>
      <c r="T62" s="64"/>
      <c r="U62" s="64"/>
      <c r="V62" s="64"/>
      <c r="W62" s="64"/>
      <c r="X62" s="64"/>
      <c r="Y62" s="64"/>
      <c r="Z62" s="64"/>
      <c r="AA62" s="64"/>
      <c r="AB62" s="64"/>
      <c r="AC62" s="64"/>
    </row>
    <row r="63" spans="7:29" ht="11.25">
      <c r="G63" s="65"/>
      <c r="H63" s="68"/>
      <c r="K63" s="60"/>
      <c r="L63" s="60"/>
      <c r="M63" s="60"/>
      <c r="N63" s="60"/>
      <c r="O63" s="60"/>
      <c r="P63" s="66"/>
      <c r="Q63" s="59"/>
      <c r="R63" s="59"/>
      <c r="S63" s="59"/>
      <c r="T63" s="67"/>
      <c r="U63" s="67"/>
      <c r="V63" s="59"/>
      <c r="W63" s="59"/>
      <c r="X63" s="59"/>
      <c r="Y63" s="59"/>
      <c r="Z63" s="59"/>
      <c r="AA63" s="59"/>
      <c r="AB63" s="59"/>
      <c r="AC63" s="59"/>
    </row>
    <row r="64" spans="7:29" ht="11.25">
      <c r="G64" s="57"/>
      <c r="H64" s="68"/>
      <c r="K64" s="60"/>
      <c r="L64" s="60"/>
      <c r="M64" s="60"/>
      <c r="N64" s="60"/>
      <c r="O64" s="60"/>
      <c r="P64" s="61"/>
      <c r="Q64" s="61"/>
      <c r="R64" s="61"/>
      <c r="S64" s="61"/>
      <c r="T64" s="61"/>
      <c r="U64" s="61"/>
      <c r="V64" s="61"/>
      <c r="W64" s="61"/>
      <c r="X64" s="61"/>
      <c r="Y64" s="61"/>
      <c r="Z64" s="61"/>
      <c r="AA64" s="61"/>
      <c r="AB64" s="61"/>
      <c r="AC64" s="61"/>
    </row>
    <row r="65" ht="12" thickBot="1"/>
    <row r="66" spans="1:10" ht="12" thickBot="1">
      <c r="A66" s="121"/>
      <c r="B66" s="121"/>
      <c r="C66" s="85"/>
      <c r="D66" s="125"/>
      <c r="E66" s="287"/>
      <c r="F66" s="288"/>
      <c r="G66" s="288"/>
      <c r="H66" s="289"/>
      <c r="I66" s="126"/>
      <c r="J66"/>
    </row>
    <row r="69" ht="12" thickBot="1"/>
    <row r="70" spans="1:13" ht="12" thickBot="1">
      <c r="A70" s="149"/>
      <c r="B70" s="149"/>
      <c r="C70" s="85"/>
      <c r="D70" s="125"/>
      <c r="E70" s="287"/>
      <c r="F70" s="288"/>
      <c r="G70" s="289"/>
      <c r="H70" s="126"/>
      <c r="J70" s="131"/>
      <c r="K70" s="131"/>
      <c r="L70" s="131"/>
      <c r="M70" s="131"/>
    </row>
  </sheetData>
  <sheetProtection formatColumns="0" formatRows="0"/>
  <mergeCells count="5">
    <mergeCell ref="E70:G70"/>
    <mergeCell ref="L47:L49"/>
    <mergeCell ref="H50:H53"/>
    <mergeCell ref="G54:H54"/>
    <mergeCell ref="E66:H66"/>
  </mergeCells>
  <dataValidations count="2">
    <dataValidation allowBlank="1" showInputMessage="1" showErrorMessage="1" error="Допускается ввод только положительных действительных чисел!" sqref="K56:O57 G51:G52 K51:O52 G56:G57 G61:G62 K61:O62"/>
    <dataValidation type="decimal" operator="greaterThanOrEqual" allowBlank="1" showErrorMessage="1" error="Допускается ввод значений больших или равных 0" sqref="P56:AC57 P51:AC52 P61:AC62">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2">
    <pageSetUpPr fitToPage="1"/>
  </sheetPr>
  <dimension ref="A1:N22"/>
  <sheetViews>
    <sheetView showGridLines="0" zoomScalePageLayoutView="0" workbookViewId="0" topLeftCell="C4">
      <selection activeCell="C4" sqref="C4"/>
    </sheetView>
  </sheetViews>
  <sheetFormatPr defaultColWidth="9.140625" defaultRowHeight="11.25"/>
  <cols>
    <col min="1" max="2" width="8.140625" style="122" hidden="1" customWidth="1"/>
    <col min="3" max="3" width="9.00390625" style="84" bestFit="1" customWidth="1"/>
    <col min="5" max="5" width="10.7109375" style="0" customWidth="1"/>
    <col min="6" max="6" width="50.7109375" style="0" customWidth="1"/>
    <col min="7" max="7" width="5.7109375" style="0" customWidth="1"/>
    <col min="8" max="8" width="50.7109375" style="0" customWidth="1"/>
  </cols>
  <sheetData>
    <row r="1" spans="1:8" s="122" customFormat="1" ht="32.25" customHeight="1" hidden="1">
      <c r="A1" s="121">
        <f>ID</f>
        <v>0</v>
      </c>
      <c r="B1" s="121"/>
      <c r="C1" s="121"/>
      <c r="D1" s="121"/>
      <c r="E1" s="130"/>
      <c r="F1" s="130"/>
      <c r="G1" s="130"/>
      <c r="H1" s="121"/>
    </row>
    <row r="2" spans="1:3" s="122" customFormat="1" ht="32.25" customHeight="1" hidden="1">
      <c r="A2" s="121"/>
      <c r="B2" s="121"/>
      <c r="C2" s="121"/>
    </row>
    <row r="3" spans="1:8" s="122" customFormat="1" ht="32.25" customHeight="1" hidden="1">
      <c r="A3" s="121"/>
      <c r="B3" s="121"/>
      <c r="C3" s="121"/>
      <c r="D3" s="121"/>
      <c r="E3" s="121"/>
      <c r="F3" s="121"/>
      <c r="G3" s="121"/>
      <c r="H3" s="121"/>
    </row>
    <row r="4" spans="1:9" ht="11.25">
      <c r="A4" s="121"/>
      <c r="B4" s="121"/>
      <c r="C4" s="85"/>
      <c r="D4" s="123"/>
      <c r="E4" s="124"/>
      <c r="F4" s="124"/>
      <c r="G4" s="124"/>
      <c r="H4" s="124"/>
      <c r="I4" s="138" t="str">
        <f>FORMID</f>
        <v>HVS.OPENINFO.TARIF.4.178</v>
      </c>
    </row>
    <row r="5" spans="1:9" ht="11.25">
      <c r="A5" s="121"/>
      <c r="B5" s="121"/>
      <c r="C5" s="85"/>
      <c r="D5" s="125"/>
      <c r="E5" s="37"/>
      <c r="F5" s="37"/>
      <c r="G5" s="37"/>
      <c r="H5" s="37"/>
      <c r="I5" s="140" t="s">
        <v>264</v>
      </c>
    </row>
    <row r="6" spans="1:9" ht="12" thickBot="1">
      <c r="A6" s="121"/>
      <c r="B6" s="121"/>
      <c r="C6" s="85"/>
      <c r="D6" s="125"/>
      <c r="E6" s="37"/>
      <c r="F6" s="37"/>
      <c r="G6" s="37"/>
      <c r="H6" s="37"/>
      <c r="I6" s="126"/>
    </row>
    <row r="7" spans="1:14" s="136" customFormat="1" ht="30" customHeight="1">
      <c r="A7" s="132"/>
      <c r="B7" s="132"/>
      <c r="C7" s="133"/>
      <c r="D7" s="134"/>
      <c r="E7" s="357" t="s">
        <v>306</v>
      </c>
      <c r="F7" s="358"/>
      <c r="G7" s="358"/>
      <c r="H7" s="359"/>
      <c r="I7" s="135"/>
      <c r="K7" s="137"/>
      <c r="L7" s="137"/>
      <c r="M7" s="137"/>
      <c r="N7" s="137"/>
    </row>
    <row r="8" spans="1:14" s="136" customFormat="1" ht="15" customHeight="1">
      <c r="A8" s="132"/>
      <c r="B8" s="132"/>
      <c r="C8" s="133"/>
      <c r="D8" s="134"/>
      <c r="E8" s="360">
        <f>COMPANY</f>
        <v>0</v>
      </c>
      <c r="F8" s="361"/>
      <c r="G8" s="361"/>
      <c r="H8" s="362"/>
      <c r="I8" s="135"/>
      <c r="K8" s="137"/>
      <c r="L8" s="137"/>
      <c r="M8" s="137"/>
      <c r="N8" s="137"/>
    </row>
    <row r="9" spans="1:14" ht="15" customHeight="1" thickBot="1">
      <c r="A9" s="121"/>
      <c r="B9" s="121"/>
      <c r="C9" s="85"/>
      <c r="D9" s="125"/>
      <c r="E9" s="363" t="str">
        <f>"на "&amp;YEAR_PERIOD&amp;" год"</f>
        <v>на  год</v>
      </c>
      <c r="F9" s="364"/>
      <c r="G9" s="364"/>
      <c r="H9" s="365"/>
      <c r="I9" s="126"/>
      <c r="K9" s="131"/>
      <c r="L9" s="131"/>
      <c r="M9" s="131"/>
      <c r="N9" s="131"/>
    </row>
    <row r="10" spans="1:14" ht="12" thickBot="1">
      <c r="A10" s="121"/>
      <c r="B10" s="121"/>
      <c r="C10" s="85"/>
      <c r="D10" s="125"/>
      <c r="E10" s="404"/>
      <c r="F10" s="404"/>
      <c r="G10" s="404"/>
      <c r="H10" s="404"/>
      <c r="I10" s="126"/>
      <c r="K10" s="131"/>
      <c r="L10" s="131"/>
      <c r="M10" s="131"/>
      <c r="N10" s="131"/>
    </row>
    <row r="11" spans="1:14" ht="19.5" customHeight="1" thickBot="1">
      <c r="A11" s="121"/>
      <c r="B11" s="121"/>
      <c r="C11" s="85"/>
      <c r="D11" s="125"/>
      <c r="E11" s="287" t="s">
        <v>335</v>
      </c>
      <c r="F11" s="288"/>
      <c r="G11" s="288"/>
      <c r="H11" s="289"/>
      <c r="I11" s="126"/>
      <c r="K11" s="131"/>
      <c r="L11" s="131"/>
      <c r="M11" s="131"/>
      <c r="N11" s="131"/>
    </row>
    <row r="12" spans="1:14" ht="24.75" customHeight="1" hidden="1">
      <c r="A12" s="149"/>
      <c r="B12" s="149"/>
      <c r="C12" s="139"/>
      <c r="D12" s="125"/>
      <c r="E12" s="393" t="s">
        <v>283</v>
      </c>
      <c r="F12" s="394"/>
      <c r="G12" s="391" t="s">
        <v>182</v>
      </c>
      <c r="H12" s="392"/>
      <c r="I12" s="126"/>
      <c r="K12" s="131"/>
      <c r="L12" s="131"/>
      <c r="M12" s="131"/>
      <c r="N12" s="131"/>
    </row>
    <row r="13" spans="1:14" ht="19.5" customHeight="1" hidden="1">
      <c r="A13" s="149"/>
      <c r="B13" s="149"/>
      <c r="C13" s="139"/>
      <c r="D13" s="125"/>
      <c r="E13" s="396" t="s">
        <v>285</v>
      </c>
      <c r="F13" s="397"/>
      <c r="G13" s="354"/>
      <c r="H13" s="355"/>
      <c r="I13" s="126"/>
      <c r="K13" s="131"/>
      <c r="L13" s="131"/>
      <c r="M13" s="131"/>
      <c r="N13" s="131"/>
    </row>
    <row r="14" spans="1:14" ht="19.5" customHeight="1" hidden="1">
      <c r="A14" s="149"/>
      <c r="B14" s="149"/>
      <c r="C14" s="139"/>
      <c r="D14" s="125"/>
      <c r="E14" s="398"/>
      <c r="F14" s="399"/>
      <c r="G14" s="348"/>
      <c r="H14" s="350"/>
      <c r="I14" s="126"/>
      <c r="K14" s="131"/>
      <c r="L14" s="131"/>
      <c r="M14" s="131"/>
      <c r="N14" s="131"/>
    </row>
    <row r="15" spans="1:14" ht="19.5" customHeight="1" hidden="1">
      <c r="A15" s="149"/>
      <c r="B15" s="149">
        <f>ROW(B18)-ROW()</f>
        <v>3</v>
      </c>
      <c r="C15" s="139"/>
      <c r="D15" s="125"/>
      <c r="E15" s="402" t="s">
        <v>286</v>
      </c>
      <c r="F15" s="403"/>
      <c r="G15" s="342"/>
      <c r="H15" s="343"/>
      <c r="I15" s="126"/>
      <c r="K15" s="131"/>
      <c r="L15" s="131"/>
      <c r="M15" s="131"/>
      <c r="N15" s="131"/>
    </row>
    <row r="16" spans="1:14" ht="19.5" customHeight="1" hidden="1">
      <c r="A16" s="149"/>
      <c r="B16" s="149"/>
      <c r="C16" s="139"/>
      <c r="D16" s="125"/>
      <c r="E16" s="396" t="s">
        <v>284</v>
      </c>
      <c r="F16" s="397"/>
      <c r="G16" s="241" t="s">
        <v>226</v>
      </c>
      <c r="H16" s="242"/>
      <c r="I16" s="126"/>
      <c r="K16" s="131"/>
      <c r="L16" s="131"/>
      <c r="M16" s="131"/>
      <c r="N16" s="131"/>
    </row>
    <row r="17" spans="1:14" ht="19.5" customHeight="1" hidden="1">
      <c r="A17" s="149"/>
      <c r="B17" s="149"/>
      <c r="C17" s="139"/>
      <c r="D17" s="125"/>
      <c r="E17" s="398"/>
      <c r="F17" s="399"/>
      <c r="G17" s="241" t="s">
        <v>227</v>
      </c>
      <c r="H17" s="242"/>
      <c r="I17" s="126"/>
      <c r="K17" s="131"/>
      <c r="L17" s="131"/>
      <c r="M17" s="131"/>
      <c r="N17" s="131"/>
    </row>
    <row r="18" spans="1:9" ht="12.75" customHeight="1" hidden="1">
      <c r="A18" s="149">
        <f>ROW()-ROW(A15)</f>
        <v>3</v>
      </c>
      <c r="B18" s="149">
        <v>1</v>
      </c>
      <c r="C18" s="139"/>
      <c r="D18" s="125"/>
      <c r="E18" s="385" t="s">
        <v>229</v>
      </c>
      <c r="F18" s="386"/>
      <c r="G18" s="386"/>
      <c r="H18" s="387"/>
      <c r="I18" s="126"/>
    </row>
    <row r="19" spans="1:9" ht="24.75" customHeight="1" hidden="1" thickBot="1">
      <c r="A19" s="149"/>
      <c r="B19" s="149"/>
      <c r="C19" s="139"/>
      <c r="D19" s="125"/>
      <c r="E19" s="400" t="s">
        <v>287</v>
      </c>
      <c r="F19" s="401"/>
      <c r="G19" s="383"/>
      <c r="H19" s="384"/>
      <c r="I19" s="126"/>
    </row>
    <row r="20" spans="1:9" ht="11.25" hidden="1">
      <c r="A20" s="149"/>
      <c r="B20" s="149"/>
      <c r="C20" s="139"/>
      <c r="D20" s="250"/>
      <c r="E20" s="251"/>
      <c r="F20" s="255"/>
      <c r="G20" s="253"/>
      <c r="H20" s="254"/>
      <c r="I20" s="256"/>
    </row>
    <row r="21" spans="1:9" ht="11.25" hidden="1">
      <c r="A21" s="149"/>
      <c r="B21" s="149"/>
      <c r="C21" s="263" t="s">
        <v>329</v>
      </c>
      <c r="D21" s="250"/>
      <c r="E21" s="373" t="str">
        <f>IF('Ссылки на публикации'!H17="","",'Ссылки на публикации'!H17)</f>
        <v>http://gov.spb.ru/gov/otrasl/energ_kom/</v>
      </c>
      <c r="F21" s="373"/>
      <c r="G21" s="373"/>
      <c r="H21" s="373"/>
      <c r="I21" s="256"/>
    </row>
    <row r="22" spans="1:9" ht="11.25">
      <c r="A22" s="130"/>
      <c r="B22" s="121"/>
      <c r="C22" s="85"/>
      <c r="D22" s="127"/>
      <c r="E22" s="128"/>
      <c r="F22" s="128"/>
      <c r="G22" s="128"/>
      <c r="H22" s="128"/>
      <c r="I22" s="129"/>
    </row>
    <row r="25" ht="11.25"/>
    <row r="26" ht="11.25"/>
    <row r="27" ht="11.25"/>
    <row r="28" ht="11.25"/>
    <row r="29" ht="11.25"/>
    <row r="30" ht="11.25"/>
    <row r="31" ht="11.25"/>
  </sheetData>
  <sheetProtection password="E4D4" sheet="1" objects="1" scenarios="1" formatColumns="0" formatRows="0"/>
  <mergeCells count="17">
    <mergeCell ref="E21:H21"/>
    <mergeCell ref="G15:H15"/>
    <mergeCell ref="E18:H18"/>
    <mergeCell ref="G19:H19"/>
    <mergeCell ref="E19:F19"/>
    <mergeCell ref="E16:F17"/>
    <mergeCell ref="E15:F15"/>
    <mergeCell ref="G12:H12"/>
    <mergeCell ref="G13:H13"/>
    <mergeCell ref="G14:H14"/>
    <mergeCell ref="E7:H7"/>
    <mergeCell ref="E8:H8"/>
    <mergeCell ref="E9:H9"/>
    <mergeCell ref="E13:F14"/>
    <mergeCell ref="E12:F12"/>
    <mergeCell ref="E10:H10"/>
    <mergeCell ref="E11:H11"/>
  </mergeCells>
  <dataValidations count="3">
    <dataValidation operator="greaterThanOrEqual" allowBlank="1" showErrorMessage="1" error="Вводимое значение должно быть датой." sqref="G16:G17"/>
    <dataValidation type="date" operator="greaterThanOrEqual" allowBlank="1" showErrorMessage="1" error="Вводимое значение должно быть датой." sqref="G13 H16:H17">
      <formula1>1</formula1>
    </dataValidation>
    <dataValidation type="decimal" operator="greaterThanOrEqual" allowBlank="1" showErrorMessage="1" error="Допускается ввод только действительных неотрицательных чисел." sqref="G15">
      <formula1>0</formula1>
    </dataValidation>
  </dataValidations>
  <hyperlinks>
    <hyperlink ref="E18" location="'СТ-ТС.16Е'!A1" display="Добавить"/>
    <hyperlink ref="E18:H18" location="'Ф-2.4'!A1" display="Добавить информацию о тарифе"/>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3"/>
  <legacyDrawing r:id="rId2"/>
</worksheet>
</file>

<file path=xl/worksheets/sheet11.xml><?xml version="1.0" encoding="utf-8"?>
<worksheet xmlns="http://schemas.openxmlformats.org/spreadsheetml/2006/main" xmlns:r="http://schemas.openxmlformats.org/officeDocument/2006/relationships">
  <sheetPr codeName="Sheet_19">
    <pageSetUpPr fitToPage="1"/>
  </sheetPr>
  <dimension ref="A1:N22"/>
  <sheetViews>
    <sheetView showGridLines="0" zoomScalePageLayoutView="0" workbookViewId="0" topLeftCell="C4">
      <selection activeCell="C4" sqref="C4"/>
    </sheetView>
  </sheetViews>
  <sheetFormatPr defaultColWidth="9.140625" defaultRowHeight="11.25"/>
  <cols>
    <col min="1" max="2" width="8.140625" style="122" hidden="1" customWidth="1"/>
    <col min="3" max="3" width="9.00390625" style="84" bestFit="1" customWidth="1"/>
    <col min="5" max="5" width="10.7109375" style="0" customWidth="1"/>
    <col min="6" max="6" width="50.7109375" style="0" customWidth="1"/>
    <col min="7" max="7" width="5.7109375" style="0" customWidth="1"/>
    <col min="8" max="8" width="50.7109375" style="0" customWidth="1"/>
  </cols>
  <sheetData>
    <row r="1" spans="1:8" s="122" customFormat="1" ht="32.25" customHeight="1" hidden="1">
      <c r="A1" s="121">
        <f>ID</f>
        <v>0</v>
      </c>
      <c r="B1" s="121"/>
      <c r="C1" s="121"/>
      <c r="D1" s="121"/>
      <c r="E1" s="130"/>
      <c r="F1" s="130"/>
      <c r="G1" s="130"/>
      <c r="H1" s="121"/>
    </row>
    <row r="2" spans="1:3" s="122" customFormat="1" ht="32.25" customHeight="1" hidden="1">
      <c r="A2" s="121"/>
      <c r="B2" s="121"/>
      <c r="C2" s="121"/>
    </row>
    <row r="3" spans="1:8" s="122" customFormat="1" ht="32.25" customHeight="1" hidden="1">
      <c r="A3" s="121"/>
      <c r="B3" s="121"/>
      <c r="C3" s="121"/>
      <c r="D3" s="121"/>
      <c r="E3" s="121"/>
      <c r="F3" s="121"/>
      <c r="G3" s="121"/>
      <c r="H3" s="121"/>
    </row>
    <row r="4" spans="1:9" ht="11.25">
      <c r="A4" s="121"/>
      <c r="B4" s="121"/>
      <c r="C4" s="85"/>
      <c r="D4" s="123"/>
      <c r="E4" s="124"/>
      <c r="F4" s="124"/>
      <c r="G4" s="124"/>
      <c r="H4" s="124"/>
      <c r="I4" s="138" t="str">
        <f>FORMID</f>
        <v>HVS.OPENINFO.TARIF.4.178</v>
      </c>
    </row>
    <row r="5" spans="1:9" ht="11.25">
      <c r="A5" s="121"/>
      <c r="B5" s="121"/>
      <c r="C5" s="85"/>
      <c r="D5" s="125"/>
      <c r="E5" s="37"/>
      <c r="F5" s="37"/>
      <c r="G5" s="37"/>
      <c r="H5" s="37"/>
      <c r="I5" s="140" t="s">
        <v>267</v>
      </c>
    </row>
    <row r="6" spans="1:9" ht="12" thickBot="1">
      <c r="A6" s="121"/>
      <c r="B6" s="121"/>
      <c r="C6" s="85"/>
      <c r="D6" s="125"/>
      <c r="E6" s="37"/>
      <c r="F6" s="37"/>
      <c r="G6" s="37"/>
      <c r="H6" s="37"/>
      <c r="I6" s="126"/>
    </row>
    <row r="7" spans="1:14" s="136" customFormat="1" ht="30" customHeight="1">
      <c r="A7" s="132"/>
      <c r="B7" s="132"/>
      <c r="C7" s="133"/>
      <c r="D7" s="134"/>
      <c r="E7" s="357" t="s">
        <v>307</v>
      </c>
      <c r="F7" s="358"/>
      <c r="G7" s="358"/>
      <c r="H7" s="359"/>
      <c r="I7" s="135"/>
      <c r="K7" s="137"/>
      <c r="L7" s="137"/>
      <c r="M7" s="137"/>
      <c r="N7" s="137"/>
    </row>
    <row r="8" spans="1:14" s="136" customFormat="1" ht="15" customHeight="1">
      <c r="A8" s="132"/>
      <c r="B8" s="132"/>
      <c r="C8" s="133"/>
      <c r="D8" s="134"/>
      <c r="E8" s="360">
        <f>COMPANY</f>
        <v>0</v>
      </c>
      <c r="F8" s="361"/>
      <c r="G8" s="361"/>
      <c r="H8" s="362"/>
      <c r="I8" s="135"/>
      <c r="K8" s="137"/>
      <c r="L8" s="137"/>
      <c r="M8" s="137"/>
      <c r="N8" s="137"/>
    </row>
    <row r="9" spans="1:14" ht="15" customHeight="1" thickBot="1">
      <c r="A9" s="121"/>
      <c r="B9" s="121"/>
      <c r="C9" s="85"/>
      <c r="D9" s="125"/>
      <c r="E9" s="363" t="str">
        <f>"на "&amp;YEAR_PERIOD&amp;" год"</f>
        <v>на  год</v>
      </c>
      <c r="F9" s="364"/>
      <c r="G9" s="364"/>
      <c r="H9" s="365"/>
      <c r="I9" s="126"/>
      <c r="K9" s="131"/>
      <c r="L9" s="131"/>
      <c r="M9" s="131"/>
      <c r="N9" s="131"/>
    </row>
    <row r="10" spans="1:14" ht="12" customHeight="1" thickBot="1">
      <c r="A10" s="121"/>
      <c r="B10" s="121"/>
      <c r="C10" s="85"/>
      <c r="D10" s="125"/>
      <c r="E10" s="395"/>
      <c r="F10" s="395"/>
      <c r="G10" s="395"/>
      <c r="H10" s="395"/>
      <c r="I10" s="126"/>
      <c r="K10" s="131"/>
      <c r="L10" s="131"/>
      <c r="M10" s="131"/>
      <c r="N10" s="131"/>
    </row>
    <row r="11" spans="1:14" ht="19.5" customHeight="1" thickBot="1">
      <c r="A11" s="121"/>
      <c r="B11" s="121"/>
      <c r="C11" s="85"/>
      <c r="D11" s="125"/>
      <c r="E11" s="287" t="s">
        <v>336</v>
      </c>
      <c r="F11" s="288"/>
      <c r="G11" s="288"/>
      <c r="H11" s="289"/>
      <c r="I11" s="126"/>
      <c r="K11" s="131"/>
      <c r="L11" s="131"/>
      <c r="M11" s="131"/>
      <c r="N11" s="131"/>
    </row>
    <row r="12" spans="1:14" ht="24.75" customHeight="1" hidden="1">
      <c r="A12" s="149"/>
      <c r="B12" s="149"/>
      <c r="C12" s="139"/>
      <c r="D12" s="125"/>
      <c r="E12" s="413" t="s">
        <v>288</v>
      </c>
      <c r="F12" s="414"/>
      <c r="G12" s="391" t="s">
        <v>182</v>
      </c>
      <c r="H12" s="392"/>
      <c r="I12" s="126"/>
      <c r="K12" s="131"/>
      <c r="L12" s="131"/>
      <c r="M12" s="131"/>
      <c r="N12" s="131"/>
    </row>
    <row r="13" spans="1:14" ht="19.5" customHeight="1" hidden="1">
      <c r="A13" s="149"/>
      <c r="B13" s="149"/>
      <c r="C13" s="139"/>
      <c r="D13" s="125"/>
      <c r="E13" s="409" t="s">
        <v>289</v>
      </c>
      <c r="F13" s="410"/>
      <c r="G13" s="354"/>
      <c r="H13" s="355"/>
      <c r="I13" s="126"/>
      <c r="K13" s="131"/>
      <c r="L13" s="131"/>
      <c r="M13" s="131"/>
      <c r="N13" s="131"/>
    </row>
    <row r="14" spans="1:14" ht="19.5" customHeight="1" hidden="1">
      <c r="A14" s="149"/>
      <c r="B14" s="149"/>
      <c r="C14" s="139"/>
      <c r="D14" s="125"/>
      <c r="E14" s="411"/>
      <c r="F14" s="412"/>
      <c r="G14" s="348"/>
      <c r="H14" s="350"/>
      <c r="I14" s="126"/>
      <c r="K14" s="131"/>
      <c r="L14" s="131"/>
      <c r="M14" s="131"/>
      <c r="N14" s="131"/>
    </row>
    <row r="15" spans="1:14" ht="19.5" customHeight="1" hidden="1">
      <c r="A15" s="149"/>
      <c r="B15" s="149">
        <f>ROW(B18)-ROW()</f>
        <v>3</v>
      </c>
      <c r="C15" s="139"/>
      <c r="D15" s="125"/>
      <c r="E15" s="407" t="s">
        <v>290</v>
      </c>
      <c r="F15" s="408"/>
      <c r="G15" s="342"/>
      <c r="H15" s="343"/>
      <c r="I15" s="126"/>
      <c r="K15" s="131"/>
      <c r="L15" s="131"/>
      <c r="M15" s="131"/>
      <c r="N15" s="131"/>
    </row>
    <row r="16" spans="1:14" ht="19.5" customHeight="1" hidden="1">
      <c r="A16" s="149"/>
      <c r="B16" s="149"/>
      <c r="C16" s="139"/>
      <c r="D16" s="125"/>
      <c r="E16" s="409" t="s">
        <v>291</v>
      </c>
      <c r="F16" s="410"/>
      <c r="G16" s="241" t="s">
        <v>226</v>
      </c>
      <c r="H16" s="242"/>
      <c r="I16" s="126"/>
      <c r="K16" s="131"/>
      <c r="L16" s="131"/>
      <c r="M16" s="131"/>
      <c r="N16" s="131"/>
    </row>
    <row r="17" spans="1:14" ht="19.5" customHeight="1" hidden="1">
      <c r="A17" s="149"/>
      <c r="B17" s="149"/>
      <c r="C17" s="139"/>
      <c r="D17" s="125"/>
      <c r="E17" s="411"/>
      <c r="F17" s="412"/>
      <c r="G17" s="241" t="s">
        <v>227</v>
      </c>
      <c r="H17" s="242"/>
      <c r="I17" s="126"/>
      <c r="K17" s="131"/>
      <c r="L17" s="131"/>
      <c r="M17" s="131"/>
      <c r="N17" s="131"/>
    </row>
    <row r="18" spans="1:9" ht="12.75" customHeight="1" hidden="1">
      <c r="A18" s="149">
        <f>ROW()-ROW(A15)</f>
        <v>3</v>
      </c>
      <c r="B18" s="149">
        <v>1</v>
      </c>
      <c r="C18" s="139"/>
      <c r="D18" s="125"/>
      <c r="E18" s="385" t="s">
        <v>229</v>
      </c>
      <c r="F18" s="386"/>
      <c r="G18" s="386"/>
      <c r="H18" s="387"/>
      <c r="I18" s="126"/>
    </row>
    <row r="19" spans="1:9" ht="24.75" customHeight="1" hidden="1" thickBot="1">
      <c r="A19" s="149"/>
      <c r="B19" s="149"/>
      <c r="C19" s="139"/>
      <c r="D19" s="125"/>
      <c r="E19" s="405" t="s">
        <v>292</v>
      </c>
      <c r="F19" s="406"/>
      <c r="G19" s="383"/>
      <c r="H19" s="384"/>
      <c r="I19" s="126"/>
    </row>
    <row r="20" spans="1:9" ht="11.25" hidden="1">
      <c r="A20" s="149"/>
      <c r="B20" s="149"/>
      <c r="C20" s="139"/>
      <c r="D20" s="250"/>
      <c r="E20" s="251"/>
      <c r="F20" s="255"/>
      <c r="G20" s="253"/>
      <c r="H20" s="254"/>
      <c r="I20" s="256"/>
    </row>
    <row r="21" spans="1:9" ht="11.25" hidden="1">
      <c r="A21" s="149"/>
      <c r="B21" s="149"/>
      <c r="C21" s="263" t="s">
        <v>329</v>
      </c>
      <c r="D21" s="250"/>
      <c r="E21" s="373" t="str">
        <f>IF('Ссылки на публикации'!H17="","",'Ссылки на публикации'!H17)</f>
        <v>http://gov.spb.ru/gov/otrasl/energ_kom/</v>
      </c>
      <c r="F21" s="373"/>
      <c r="G21" s="373"/>
      <c r="H21" s="373"/>
      <c r="I21" s="256"/>
    </row>
    <row r="22" spans="1:9" ht="11.25">
      <c r="A22" s="130"/>
      <c r="B22" s="121"/>
      <c r="C22" s="85"/>
      <c r="D22" s="127"/>
      <c r="E22" s="128"/>
      <c r="F22" s="128"/>
      <c r="G22" s="128"/>
      <c r="H22" s="128"/>
      <c r="I22" s="129"/>
    </row>
    <row r="25" ht="11.25"/>
    <row r="27" ht="11.25"/>
    <row r="28" ht="11.25"/>
    <row r="29" ht="11.25"/>
    <row r="30" ht="11.25"/>
    <row r="31" ht="11.25"/>
  </sheetData>
  <sheetProtection password="E4D4" sheet="1" objects="1" scenarios="1" formatColumns="0" formatRows="0"/>
  <mergeCells count="17">
    <mergeCell ref="E21:H21"/>
    <mergeCell ref="E19:F19"/>
    <mergeCell ref="E15:F15"/>
    <mergeCell ref="E16:F17"/>
    <mergeCell ref="G14:H14"/>
    <mergeCell ref="E12:F12"/>
    <mergeCell ref="E13:F14"/>
    <mergeCell ref="G15:H15"/>
    <mergeCell ref="E18:H18"/>
    <mergeCell ref="G19:H19"/>
    <mergeCell ref="E7:H7"/>
    <mergeCell ref="E8:H8"/>
    <mergeCell ref="E9:H9"/>
    <mergeCell ref="G12:H12"/>
    <mergeCell ref="E10:H10"/>
    <mergeCell ref="G13:H13"/>
    <mergeCell ref="E11:H11"/>
  </mergeCells>
  <dataValidations count="3">
    <dataValidation type="date" operator="greaterThanOrEqual" allowBlank="1" showErrorMessage="1" error="Вводимое значение должно быть датой." sqref="G13 H16:H17">
      <formula1>1</formula1>
    </dataValidation>
    <dataValidation operator="greaterThanOrEqual" allowBlank="1" showErrorMessage="1" error="Вводимое значение должно быть датой." sqref="G16:G17"/>
    <dataValidation type="decimal" operator="greaterThanOrEqual" allowBlank="1" showErrorMessage="1" error="Допускается ввод только действительных неотрицательных чисел." sqref="G15">
      <formula1>0</formula1>
    </dataValidation>
  </dataValidations>
  <hyperlinks>
    <hyperlink ref="E18" location="'СТ-ТС.16Е'!A1" display="Добавить"/>
    <hyperlink ref="E18:H18" location="'Ф-2.5'!A1" display="Добавить информацию о тарифе"/>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3"/>
  <legacyDrawing r:id="rId2"/>
</worksheet>
</file>

<file path=xl/worksheets/sheet12.xml><?xml version="1.0" encoding="utf-8"?>
<worksheet xmlns="http://schemas.openxmlformats.org/spreadsheetml/2006/main" xmlns:r="http://schemas.openxmlformats.org/officeDocument/2006/relationships">
  <sheetPr codeName="Sheet_20">
    <pageSetUpPr fitToPage="1"/>
  </sheetPr>
  <dimension ref="A1:N22"/>
  <sheetViews>
    <sheetView showGridLines="0" zoomScalePageLayoutView="0" workbookViewId="0" topLeftCell="C4">
      <selection activeCell="F39" sqref="F39"/>
    </sheetView>
  </sheetViews>
  <sheetFormatPr defaultColWidth="9.140625" defaultRowHeight="11.25"/>
  <cols>
    <col min="1" max="2" width="8.140625" style="122" hidden="1" customWidth="1"/>
    <col min="3" max="3" width="9.00390625" style="84" bestFit="1" customWidth="1"/>
    <col min="5" max="5" width="10.7109375" style="0" customWidth="1"/>
    <col min="6" max="6" width="50.7109375" style="0" customWidth="1"/>
    <col min="7" max="7" width="5.7109375" style="0" customWidth="1"/>
    <col min="8" max="8" width="50.7109375" style="0" customWidth="1"/>
  </cols>
  <sheetData>
    <row r="1" spans="1:8" s="122" customFormat="1" ht="32.25" customHeight="1" hidden="1">
      <c r="A1" s="121">
        <f>ID</f>
        <v>0</v>
      </c>
      <c r="B1" s="121"/>
      <c r="C1" s="121"/>
      <c r="D1" s="121"/>
      <c r="E1" s="130"/>
      <c r="F1" s="130"/>
      <c r="G1" s="130"/>
      <c r="H1" s="121"/>
    </row>
    <row r="2" spans="1:3" s="122" customFormat="1" ht="32.25" customHeight="1" hidden="1">
      <c r="A2" s="121"/>
      <c r="B2" s="121"/>
      <c r="C2" s="121"/>
    </row>
    <row r="3" spans="1:8" s="122" customFormat="1" ht="32.25" customHeight="1" hidden="1">
      <c r="A3" s="121"/>
      <c r="B3" s="121"/>
      <c r="C3" s="121"/>
      <c r="D3" s="121"/>
      <c r="E3" s="121"/>
      <c r="F3" s="121"/>
      <c r="G3" s="121"/>
      <c r="H3" s="121"/>
    </row>
    <row r="4" spans="1:9" ht="11.25">
      <c r="A4" s="121"/>
      <c r="B4" s="121"/>
      <c r="C4" s="85"/>
      <c r="D4" s="123"/>
      <c r="E4" s="124"/>
      <c r="F4" s="124"/>
      <c r="G4" s="124"/>
      <c r="H4" s="124"/>
      <c r="I4" s="138" t="str">
        <f>FORMID</f>
        <v>HVS.OPENINFO.TARIF.4.178</v>
      </c>
    </row>
    <row r="5" spans="1:9" ht="11.25">
      <c r="A5" s="121"/>
      <c r="B5" s="121"/>
      <c r="C5" s="85"/>
      <c r="D5" s="125"/>
      <c r="E5" s="37"/>
      <c r="F5" s="37"/>
      <c r="G5" s="37"/>
      <c r="H5" s="37"/>
      <c r="I5" s="140" t="s">
        <v>268</v>
      </c>
    </row>
    <row r="6" spans="1:9" ht="12" thickBot="1">
      <c r="A6" s="121"/>
      <c r="B6" s="121"/>
      <c r="C6" s="85"/>
      <c r="D6" s="125"/>
      <c r="E6" s="37"/>
      <c r="F6" s="37"/>
      <c r="G6" s="37"/>
      <c r="H6" s="37"/>
      <c r="I6" s="126"/>
    </row>
    <row r="7" spans="1:14" s="136" customFormat="1" ht="30" customHeight="1">
      <c r="A7" s="132"/>
      <c r="B7" s="132"/>
      <c r="C7" s="133"/>
      <c r="D7" s="134"/>
      <c r="E7" s="357" t="s">
        <v>308</v>
      </c>
      <c r="F7" s="358"/>
      <c r="G7" s="358"/>
      <c r="H7" s="359"/>
      <c r="I7" s="135"/>
      <c r="K7" s="137"/>
      <c r="L7" s="137"/>
      <c r="M7" s="137"/>
      <c r="N7" s="137"/>
    </row>
    <row r="8" spans="1:14" s="136" customFormat="1" ht="15" customHeight="1">
      <c r="A8" s="132"/>
      <c r="B8" s="132"/>
      <c r="C8" s="133"/>
      <c r="D8" s="134"/>
      <c r="E8" s="360">
        <f>COMPANY</f>
        <v>0</v>
      </c>
      <c r="F8" s="361"/>
      <c r="G8" s="361"/>
      <c r="H8" s="362"/>
      <c r="I8" s="135"/>
      <c r="K8" s="137"/>
      <c r="L8" s="137"/>
      <c r="M8" s="137"/>
      <c r="N8" s="137"/>
    </row>
    <row r="9" spans="1:14" ht="15" customHeight="1" thickBot="1">
      <c r="A9" s="121"/>
      <c r="B9" s="121"/>
      <c r="C9" s="85"/>
      <c r="D9" s="125"/>
      <c r="E9" s="363" t="str">
        <f>"на "&amp;YEAR_PERIOD&amp;" год"</f>
        <v>на  год</v>
      </c>
      <c r="F9" s="364"/>
      <c r="G9" s="364"/>
      <c r="H9" s="365"/>
      <c r="I9" s="126"/>
      <c r="K9" s="131"/>
      <c r="L9" s="131"/>
      <c r="M9" s="131"/>
      <c r="N9" s="131"/>
    </row>
    <row r="10" spans="1:14" ht="11.25" customHeight="1" thickBot="1">
      <c r="A10" s="121"/>
      <c r="B10" s="121"/>
      <c r="C10" s="85"/>
      <c r="D10" s="125"/>
      <c r="E10" s="395"/>
      <c r="F10" s="395"/>
      <c r="G10" s="395"/>
      <c r="H10" s="395"/>
      <c r="I10" s="126"/>
      <c r="K10" s="131"/>
      <c r="L10" s="131"/>
      <c r="M10" s="131"/>
      <c r="N10" s="131"/>
    </row>
    <row r="11" spans="1:14" ht="19.5" customHeight="1" thickBot="1">
      <c r="A11" s="121"/>
      <c r="B11" s="121"/>
      <c r="C11" s="85"/>
      <c r="D11" s="125"/>
      <c r="E11" s="287" t="s">
        <v>337</v>
      </c>
      <c r="F11" s="288"/>
      <c r="G11" s="288"/>
      <c r="H11" s="289"/>
      <c r="I11" s="126"/>
      <c r="K11" s="131"/>
      <c r="L11" s="131"/>
      <c r="M11" s="131"/>
      <c r="N11" s="131"/>
    </row>
    <row r="12" spans="1:14" ht="34.5" customHeight="1" hidden="1">
      <c r="A12" s="149"/>
      <c r="B12" s="149"/>
      <c r="C12" s="139"/>
      <c r="D12" s="125"/>
      <c r="E12" s="393" t="s">
        <v>293</v>
      </c>
      <c r="F12" s="394"/>
      <c r="G12" s="391" t="s">
        <v>182</v>
      </c>
      <c r="H12" s="392"/>
      <c r="I12" s="126"/>
      <c r="K12" s="131"/>
      <c r="L12" s="131"/>
      <c r="M12" s="131"/>
      <c r="N12" s="131"/>
    </row>
    <row r="13" spans="1:14" ht="19.5" customHeight="1" hidden="1">
      <c r="A13" s="149"/>
      <c r="B13" s="149"/>
      <c r="C13" s="139"/>
      <c r="D13" s="125"/>
      <c r="E13" s="396" t="s">
        <v>294</v>
      </c>
      <c r="F13" s="397"/>
      <c r="G13" s="354"/>
      <c r="H13" s="355"/>
      <c r="I13" s="126"/>
      <c r="K13" s="131"/>
      <c r="L13" s="131"/>
      <c r="M13" s="131"/>
      <c r="N13" s="131"/>
    </row>
    <row r="14" spans="1:14" ht="19.5" customHeight="1" hidden="1">
      <c r="A14" s="149"/>
      <c r="B14" s="149"/>
      <c r="C14" s="139"/>
      <c r="D14" s="125"/>
      <c r="E14" s="398"/>
      <c r="F14" s="399"/>
      <c r="G14" s="348"/>
      <c r="H14" s="350"/>
      <c r="I14" s="126"/>
      <c r="K14" s="131"/>
      <c r="L14" s="131"/>
      <c r="M14" s="131"/>
      <c r="N14" s="131"/>
    </row>
    <row r="15" spans="1:14" ht="24.75" customHeight="1" hidden="1">
      <c r="A15" s="149"/>
      <c r="B15" s="149">
        <f>ROW(B18)-ROW()</f>
        <v>3</v>
      </c>
      <c r="C15" s="139"/>
      <c r="D15" s="125"/>
      <c r="E15" s="402" t="s">
        <v>295</v>
      </c>
      <c r="F15" s="403"/>
      <c r="G15" s="342"/>
      <c r="H15" s="343"/>
      <c r="I15" s="126"/>
      <c r="K15" s="131"/>
      <c r="L15" s="131"/>
      <c r="M15" s="131"/>
      <c r="N15" s="131"/>
    </row>
    <row r="16" spans="1:14" ht="19.5" customHeight="1" hidden="1">
      <c r="A16" s="149"/>
      <c r="B16" s="149"/>
      <c r="C16" s="139"/>
      <c r="D16" s="125"/>
      <c r="E16" s="396" t="s">
        <v>296</v>
      </c>
      <c r="F16" s="397"/>
      <c r="G16" s="241" t="s">
        <v>226</v>
      </c>
      <c r="H16" s="242"/>
      <c r="I16" s="126"/>
      <c r="K16" s="131"/>
      <c r="L16" s="131"/>
      <c r="M16" s="131"/>
      <c r="N16" s="131"/>
    </row>
    <row r="17" spans="1:14" ht="19.5" customHeight="1" hidden="1">
      <c r="A17" s="149"/>
      <c r="B17" s="149"/>
      <c r="C17" s="139"/>
      <c r="D17" s="125"/>
      <c r="E17" s="398"/>
      <c r="F17" s="399"/>
      <c r="G17" s="241" t="s">
        <v>227</v>
      </c>
      <c r="H17" s="242"/>
      <c r="I17" s="126"/>
      <c r="K17" s="131"/>
      <c r="L17" s="131"/>
      <c r="M17" s="131"/>
      <c r="N17" s="131"/>
    </row>
    <row r="18" spans="1:9" ht="12.75" customHeight="1" hidden="1">
      <c r="A18" s="149">
        <f>ROW()-ROW(A15)</f>
        <v>3</v>
      </c>
      <c r="B18" s="149">
        <v>1</v>
      </c>
      <c r="C18" s="139"/>
      <c r="D18" s="125"/>
      <c r="E18" s="385" t="s">
        <v>229</v>
      </c>
      <c r="F18" s="386"/>
      <c r="G18" s="386"/>
      <c r="H18" s="387"/>
      <c r="I18" s="126"/>
    </row>
    <row r="19" spans="1:9" ht="34.5" customHeight="1" hidden="1" thickBot="1">
      <c r="A19" s="149"/>
      <c r="B19" s="149"/>
      <c r="C19" s="139"/>
      <c r="D19" s="125"/>
      <c r="E19" s="400" t="s">
        <v>297</v>
      </c>
      <c r="F19" s="401"/>
      <c r="G19" s="383"/>
      <c r="H19" s="384"/>
      <c r="I19" s="126"/>
    </row>
    <row r="20" spans="1:9" ht="11.25" hidden="1">
      <c r="A20" s="149"/>
      <c r="B20" s="149"/>
      <c r="C20" s="139"/>
      <c r="D20" s="250"/>
      <c r="E20" s="251"/>
      <c r="F20" s="255"/>
      <c r="G20" s="253"/>
      <c r="H20" s="254"/>
      <c r="I20" s="256"/>
    </row>
    <row r="21" spans="1:9" ht="11.25" hidden="1">
      <c r="A21" s="149"/>
      <c r="B21" s="149"/>
      <c r="C21" s="263" t="s">
        <v>329</v>
      </c>
      <c r="D21" s="250"/>
      <c r="E21" s="373" t="str">
        <f>IF('Ссылки на публикации'!H17="","",'Ссылки на публикации'!H17)</f>
        <v>http://gov.spb.ru/gov/otrasl/energ_kom/</v>
      </c>
      <c r="F21" s="373"/>
      <c r="G21" s="373"/>
      <c r="H21" s="373"/>
      <c r="I21" s="256"/>
    </row>
    <row r="22" spans="1:9" ht="11.25">
      <c r="A22" s="130"/>
      <c r="B22" s="121"/>
      <c r="C22" s="85"/>
      <c r="D22" s="127"/>
      <c r="E22" s="128"/>
      <c r="F22" s="128"/>
      <c r="G22" s="128"/>
      <c r="H22" s="128"/>
      <c r="I22" s="129"/>
    </row>
    <row r="26" ht="11.25"/>
    <row r="27" ht="11.25"/>
    <row r="28" ht="11.25"/>
    <row r="29" ht="11.25"/>
    <row r="30" ht="11.25"/>
    <row r="31" ht="11.25"/>
    <row r="32" ht="11.25"/>
    <row r="33" ht="11.25"/>
    <row r="34" ht="11.25"/>
    <row r="35" ht="11.25"/>
    <row r="36" ht="11.25"/>
  </sheetData>
  <sheetProtection password="E4D4" sheet="1" objects="1" scenarios="1" formatColumns="0" formatRows="0"/>
  <mergeCells count="17">
    <mergeCell ref="E21:H21"/>
    <mergeCell ref="E19:F19"/>
    <mergeCell ref="E16:F17"/>
    <mergeCell ref="E15:F15"/>
    <mergeCell ref="G14:H14"/>
    <mergeCell ref="E13:F14"/>
    <mergeCell ref="G15:H15"/>
    <mergeCell ref="E18:H18"/>
    <mergeCell ref="G19:H19"/>
    <mergeCell ref="E7:H7"/>
    <mergeCell ref="E8:H8"/>
    <mergeCell ref="E9:H9"/>
    <mergeCell ref="G12:H12"/>
    <mergeCell ref="E10:H10"/>
    <mergeCell ref="G13:H13"/>
    <mergeCell ref="E11:H11"/>
    <mergeCell ref="E12:F12"/>
  </mergeCells>
  <dataValidations count="3">
    <dataValidation operator="greaterThanOrEqual" allowBlank="1" showErrorMessage="1" error="Вводимое значение должно быть датой." sqref="G16:G17"/>
    <dataValidation type="date" operator="greaterThanOrEqual" allowBlank="1" showErrorMessage="1" error="Вводимое значение должно быть датой." sqref="G13 H16:H17">
      <formula1>1</formula1>
    </dataValidation>
    <dataValidation type="decimal" operator="greaterThanOrEqual" allowBlank="1" showErrorMessage="1" error="Допускается ввод только действительных неотрицательных чисел." sqref="G15">
      <formula1>0</formula1>
    </dataValidation>
  </dataValidations>
  <hyperlinks>
    <hyperlink ref="E18" location="'СТ-ТС.16Е'!A1" display="Добавить"/>
    <hyperlink ref="E18:H18" location="'Ф-2.6'!A1" display="Добавить информацию о тарифе"/>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3"/>
  <legacyDrawing r:id="rId2"/>
</worksheet>
</file>

<file path=xl/worksheets/sheet13.xml><?xml version="1.0" encoding="utf-8"?>
<worksheet xmlns="http://schemas.openxmlformats.org/spreadsheetml/2006/main" xmlns:r="http://schemas.openxmlformats.org/officeDocument/2006/relationships">
  <sheetPr codeName="Sheet_14">
    <pageSetUpPr fitToPage="1"/>
  </sheetPr>
  <dimension ref="A1:L15"/>
  <sheetViews>
    <sheetView showGridLines="0" zoomScalePageLayoutView="0" workbookViewId="0" topLeftCell="C4">
      <selection activeCell="F13" sqref="F13"/>
    </sheetView>
  </sheetViews>
  <sheetFormatPr defaultColWidth="9.140625" defaultRowHeight="11.25"/>
  <cols>
    <col min="1" max="2" width="8.140625" style="151" hidden="1" customWidth="1"/>
    <col min="3" max="3" width="9.00390625" style="84" bestFit="1" customWidth="1"/>
    <col min="5" max="5" width="8.7109375" style="0" customWidth="1"/>
    <col min="6" max="6" width="81.28125" style="0" customWidth="1"/>
  </cols>
  <sheetData>
    <row r="1" spans="1:6" s="122" customFormat="1" ht="32.25" customHeight="1" hidden="1">
      <c r="A1" s="149">
        <f>ID</f>
        <v>0</v>
      </c>
      <c r="B1" s="149"/>
      <c r="C1" s="121"/>
      <c r="D1" s="121"/>
      <c r="E1" s="130"/>
      <c r="F1" s="121"/>
    </row>
    <row r="2" spans="1:3" s="122" customFormat="1" ht="32.25" customHeight="1" hidden="1">
      <c r="A2" s="149"/>
      <c r="B2" s="149"/>
      <c r="C2" s="121"/>
    </row>
    <row r="3" spans="1:6" s="122" customFormat="1" ht="32.25" customHeight="1" hidden="1">
      <c r="A3" s="149"/>
      <c r="B3" s="149"/>
      <c r="C3" s="121"/>
      <c r="D3" s="121"/>
      <c r="E3" s="121"/>
      <c r="F3" s="121"/>
    </row>
    <row r="4" spans="1:7" ht="11.25">
      <c r="A4" s="149"/>
      <c r="B4" s="149"/>
      <c r="C4" s="85"/>
      <c r="D4" s="123"/>
      <c r="E4" s="124"/>
      <c r="F4" s="124"/>
      <c r="G4" s="138" t="str">
        <f>FORMID</f>
        <v>HVS.OPENINFO.TARIF.4.178</v>
      </c>
    </row>
    <row r="5" spans="1:7" ht="11.25">
      <c r="A5" s="149"/>
      <c r="B5" s="149"/>
      <c r="C5" s="85"/>
      <c r="D5" s="125"/>
      <c r="E5" s="37"/>
      <c r="F5" s="37"/>
      <c r="G5" s="140" t="s">
        <v>265</v>
      </c>
    </row>
    <row r="6" spans="1:7" ht="12" thickBot="1">
      <c r="A6" s="149"/>
      <c r="B6" s="149"/>
      <c r="C6" s="85"/>
      <c r="D6" s="125"/>
      <c r="E6" s="37"/>
      <c r="F6" s="37"/>
      <c r="G6" s="140"/>
    </row>
    <row r="7" spans="1:12" s="145" customFormat="1" ht="30" customHeight="1">
      <c r="A7" s="150"/>
      <c r="B7" s="150"/>
      <c r="C7" s="142"/>
      <c r="D7" s="143"/>
      <c r="E7" s="357" t="s">
        <v>225</v>
      </c>
      <c r="F7" s="359"/>
      <c r="G7" s="144"/>
      <c r="I7" s="146"/>
      <c r="J7" s="146"/>
      <c r="K7" s="146"/>
      <c r="L7" s="146"/>
    </row>
    <row r="8" spans="1:12" s="145" customFormat="1" ht="12.75">
      <c r="A8" s="150"/>
      <c r="B8" s="150"/>
      <c r="C8" s="142"/>
      <c r="D8" s="143"/>
      <c r="E8" s="360">
        <f>COMPANY</f>
        <v>0</v>
      </c>
      <c r="F8" s="362"/>
      <c r="G8" s="144"/>
      <c r="I8" s="146"/>
      <c r="J8" s="146"/>
      <c r="K8" s="146"/>
      <c r="L8" s="146"/>
    </row>
    <row r="9" spans="1:12" ht="12" thickBot="1">
      <c r="A9" s="149"/>
      <c r="B9" s="149"/>
      <c r="C9" s="85"/>
      <c r="D9" s="125"/>
      <c r="E9" s="415" t="str">
        <f>"на "&amp;YEAR_PERIOD&amp;" год"</f>
        <v>на  год</v>
      </c>
      <c r="F9" s="416"/>
      <c r="G9" s="126"/>
      <c r="I9" s="131"/>
      <c r="J9" s="131"/>
      <c r="K9" s="131"/>
      <c r="L9" s="131"/>
    </row>
    <row r="10" spans="1:12" ht="12" thickBot="1">
      <c r="A10" s="149"/>
      <c r="B10" s="149"/>
      <c r="C10" s="85"/>
      <c r="D10" s="125"/>
      <c r="E10" s="37"/>
      <c r="F10" s="37"/>
      <c r="G10" s="126"/>
      <c r="I10" s="131"/>
      <c r="J10" s="131"/>
      <c r="K10" s="131"/>
      <c r="L10" s="131"/>
    </row>
    <row r="11" spans="1:12" ht="43.5" customHeight="1">
      <c r="A11" s="149"/>
      <c r="B11" s="149"/>
      <c r="C11" s="85"/>
      <c r="D11" s="125"/>
      <c r="E11" s="417" t="s">
        <v>258</v>
      </c>
      <c r="F11" s="418"/>
      <c r="G11" s="126"/>
      <c r="I11" s="131"/>
      <c r="J11" s="131"/>
      <c r="K11" s="131"/>
      <c r="L11" s="131"/>
    </row>
    <row r="12" spans="1:12" ht="11.25">
      <c r="A12" s="130" t="s">
        <v>173</v>
      </c>
      <c r="B12" s="149"/>
      <c r="C12" s="85"/>
      <c r="D12" s="125"/>
      <c r="E12" s="37"/>
      <c r="F12" s="37"/>
      <c r="G12" s="126"/>
      <c r="I12" s="131"/>
      <c r="J12" s="131"/>
      <c r="K12" s="131"/>
      <c r="L12" s="131"/>
    </row>
    <row r="13" spans="1:12" ht="28.5" customHeight="1">
      <c r="A13" s="149"/>
      <c r="B13" s="149">
        <f>ROW(B14)-ROW()</f>
        <v>1</v>
      </c>
      <c r="C13" s="139"/>
      <c r="D13" s="154"/>
      <c r="E13" s="165" t="str">
        <f>ROW()-ROW($E$13)+1&amp;"."</f>
        <v>1.</v>
      </c>
      <c r="F13" s="161"/>
      <c r="G13" s="153"/>
      <c r="I13" s="131"/>
      <c r="J13" s="131"/>
      <c r="K13" s="131"/>
      <c r="L13" s="131"/>
    </row>
    <row r="14" spans="1:12" ht="12.75" customHeight="1" thickBot="1">
      <c r="A14" s="149">
        <f>ROW()-ROW(A13)</f>
        <v>1</v>
      </c>
      <c r="B14" s="149">
        <v>1</v>
      </c>
      <c r="C14" s="139"/>
      <c r="D14" s="154"/>
      <c r="E14" s="175"/>
      <c r="F14" s="211" t="s">
        <v>174</v>
      </c>
      <c r="G14" s="153"/>
      <c r="I14" s="131"/>
      <c r="J14" s="131"/>
      <c r="K14" s="131"/>
      <c r="L14" s="131"/>
    </row>
    <row r="15" spans="1:7" ht="11.25">
      <c r="A15" s="130"/>
      <c r="B15" s="149"/>
      <c r="C15" s="85"/>
      <c r="D15" s="127"/>
      <c r="E15" s="128"/>
      <c r="F15" s="128"/>
      <c r="G15" s="129"/>
    </row>
  </sheetData>
  <sheetProtection password="E4D4" sheet="1" scenarios="1" formatColumns="0" formatRows="0"/>
  <mergeCells count="4">
    <mergeCell ref="E7:F7"/>
    <mergeCell ref="E8:F8"/>
    <mergeCell ref="E9:F9"/>
    <mergeCell ref="E11:F11"/>
  </mergeCells>
  <dataValidations count="2">
    <dataValidation type="decimal" allowBlank="1" showInputMessage="1" showErrorMessage="1" sqref="F14">
      <formula1>-100000000000000000000</formula1>
      <formula2>100000000000000000000</formula2>
    </dataValidation>
    <dataValidation type="textLength" allowBlank="1" showInputMessage="1" showErrorMessage="1" sqref="F13">
      <formula1>0</formula1>
      <formula2>900</formula2>
    </dataValidation>
  </dataValidations>
  <hyperlinks>
    <hyperlink ref="F14" location="'Ф-2.11'!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Sheet_15">
    <pageSetUpPr fitToPage="1"/>
  </sheetPr>
  <dimension ref="A1:M18"/>
  <sheetViews>
    <sheetView showGridLines="0" zoomScalePageLayoutView="0" workbookViewId="0" topLeftCell="C4">
      <selection activeCell="C14" sqref="A14:IV14"/>
    </sheetView>
  </sheetViews>
  <sheetFormatPr defaultColWidth="9.140625" defaultRowHeight="11.25"/>
  <cols>
    <col min="1" max="2" width="8.140625" style="151" hidden="1" customWidth="1"/>
    <col min="3" max="3" width="9.00390625" style="84" bestFit="1" customWidth="1"/>
    <col min="5" max="5" width="8.7109375" style="0" customWidth="1"/>
    <col min="6" max="6" width="56.421875" style="0" customWidth="1"/>
    <col min="7" max="7" width="43.57421875" style="0" customWidth="1"/>
  </cols>
  <sheetData>
    <row r="1" spans="1:7" s="122" customFormat="1" ht="32.25" customHeight="1" hidden="1">
      <c r="A1" s="149">
        <f>ID</f>
        <v>0</v>
      </c>
      <c r="B1" s="149"/>
      <c r="C1" s="121"/>
      <c r="D1" s="121"/>
      <c r="E1" s="130"/>
      <c r="F1" s="130"/>
      <c r="G1" s="121"/>
    </row>
    <row r="2" spans="1:3" s="122" customFormat="1" ht="32.25" customHeight="1" hidden="1">
      <c r="A2" s="149"/>
      <c r="B2" s="149"/>
      <c r="C2" s="121"/>
    </row>
    <row r="3" spans="1:7" s="122" customFormat="1" ht="32.25" customHeight="1" hidden="1">
      <c r="A3" s="149"/>
      <c r="B3" s="149"/>
      <c r="C3" s="121"/>
      <c r="D3" s="121"/>
      <c r="E3" s="121"/>
      <c r="F3" s="121"/>
      <c r="G3" s="121"/>
    </row>
    <row r="4" spans="1:8" ht="11.25">
      <c r="A4" s="149"/>
      <c r="B4" s="149"/>
      <c r="C4" s="85"/>
      <c r="D4" s="123"/>
      <c r="E4" s="124"/>
      <c r="F4" s="124"/>
      <c r="G4" s="124"/>
      <c r="H4" s="138" t="str">
        <f>FORMID</f>
        <v>HVS.OPENINFO.TARIF.4.178</v>
      </c>
    </row>
    <row r="5" spans="1:8" ht="11.25">
      <c r="A5" s="149"/>
      <c r="B5" s="149"/>
      <c r="C5" s="85"/>
      <c r="D5" s="125"/>
      <c r="E5" s="37"/>
      <c r="F5" s="37"/>
      <c r="G5" s="37"/>
      <c r="H5" s="140" t="s">
        <v>266</v>
      </c>
    </row>
    <row r="6" spans="1:8" ht="12" thickBot="1">
      <c r="A6" s="149"/>
      <c r="B6" s="149"/>
      <c r="C6" s="85"/>
      <c r="D6" s="125"/>
      <c r="E6" s="37"/>
      <c r="F6" s="37"/>
      <c r="G6" s="37"/>
      <c r="H6" s="140"/>
    </row>
    <row r="7" spans="1:13" s="145" customFormat="1" ht="30" customHeight="1">
      <c r="A7" s="150"/>
      <c r="B7" s="150"/>
      <c r="C7" s="142"/>
      <c r="D7" s="143"/>
      <c r="E7" s="357" t="s">
        <v>298</v>
      </c>
      <c r="F7" s="358"/>
      <c r="G7" s="359"/>
      <c r="H7" s="144"/>
      <c r="J7" s="146"/>
      <c r="K7" s="146"/>
      <c r="L7" s="146"/>
      <c r="M7" s="146"/>
    </row>
    <row r="8" spans="1:13" s="145" customFormat="1" ht="12.75">
      <c r="A8" s="150"/>
      <c r="B8" s="150"/>
      <c r="C8" s="142"/>
      <c r="D8" s="143"/>
      <c r="E8" s="360">
        <f>COMPANY</f>
        <v>0</v>
      </c>
      <c r="F8" s="361"/>
      <c r="G8" s="362"/>
      <c r="H8" s="144"/>
      <c r="J8" s="146"/>
      <c r="K8" s="146"/>
      <c r="L8" s="146"/>
      <c r="M8" s="146"/>
    </row>
    <row r="9" spans="1:13" ht="12" thickBot="1">
      <c r="A9" s="149"/>
      <c r="B9" s="149"/>
      <c r="C9" s="85"/>
      <c r="D9" s="125"/>
      <c r="E9" s="415" t="str">
        <f>"на "&amp;YEAR_PERIOD&amp;" год"</f>
        <v>на  год</v>
      </c>
      <c r="F9" s="419"/>
      <c r="G9" s="416"/>
      <c r="H9" s="126"/>
      <c r="J9" s="131"/>
      <c r="K9" s="131"/>
      <c r="L9" s="131"/>
      <c r="M9" s="131"/>
    </row>
    <row r="10" spans="1:13" ht="12" thickBot="1">
      <c r="A10" s="149"/>
      <c r="B10" s="149"/>
      <c r="C10" s="85"/>
      <c r="D10" s="125"/>
      <c r="E10" s="395"/>
      <c r="F10" s="395"/>
      <c r="G10" s="395"/>
      <c r="H10" s="126"/>
      <c r="J10" s="131"/>
      <c r="K10" s="131"/>
      <c r="L10" s="131"/>
      <c r="M10" s="131"/>
    </row>
    <row r="11" spans="1:13" ht="19.5" customHeight="1" thickBot="1">
      <c r="A11" s="149"/>
      <c r="B11" s="149"/>
      <c r="C11" s="85"/>
      <c r="D11" s="125"/>
      <c r="E11" s="287" t="s">
        <v>337</v>
      </c>
      <c r="F11" s="288"/>
      <c r="G11" s="289"/>
      <c r="H11" s="126"/>
      <c r="J11" s="131"/>
      <c r="K11" s="131"/>
      <c r="L11" s="131"/>
      <c r="M11" s="131"/>
    </row>
    <row r="12" spans="1:13" ht="29.25" customHeight="1">
      <c r="A12" s="149"/>
      <c r="B12" s="149"/>
      <c r="C12" s="139"/>
      <c r="D12" s="125"/>
      <c r="E12" s="163" t="s">
        <v>176</v>
      </c>
      <c r="F12" s="164" t="s">
        <v>299</v>
      </c>
      <c r="G12" s="286"/>
      <c r="H12" s="126"/>
      <c r="J12" s="131"/>
      <c r="K12" s="131"/>
      <c r="L12" s="131"/>
      <c r="M12" s="131"/>
    </row>
    <row r="13" spans="1:13" ht="33.75">
      <c r="A13" s="149"/>
      <c r="B13" s="149"/>
      <c r="C13" s="139"/>
      <c r="D13" s="125"/>
      <c r="E13" s="165" t="s">
        <v>177</v>
      </c>
      <c r="F13" s="193" t="s">
        <v>300</v>
      </c>
      <c r="G13" s="220"/>
      <c r="H13" s="126"/>
      <c r="J13" s="131"/>
      <c r="K13" s="131"/>
      <c r="L13" s="131"/>
      <c r="M13" s="131"/>
    </row>
    <row r="14" spans="1:12" ht="28.5" customHeight="1" hidden="1">
      <c r="A14" s="149"/>
      <c r="B14" s="149">
        <f>ROW(B15)-ROW()</f>
        <v>1</v>
      </c>
      <c r="C14" s="235" t="s">
        <v>200</v>
      </c>
      <c r="D14" s="154"/>
      <c r="E14" s="169" t="str">
        <f>"2."&amp;ROW()-ROW($E$14)+1&amp;"."</f>
        <v>2.1.</v>
      </c>
      <c r="F14" s="171"/>
      <c r="G14" s="170"/>
      <c r="H14" s="126"/>
      <c r="I14" s="131"/>
      <c r="J14" s="131"/>
      <c r="K14" s="131"/>
      <c r="L14" s="131"/>
    </row>
    <row r="15" spans="1:12" ht="12.75" customHeight="1">
      <c r="A15" s="149">
        <f>ROW()-ROW(A14)</f>
        <v>1</v>
      </c>
      <c r="B15" s="149">
        <v>0</v>
      </c>
      <c r="C15" s="139"/>
      <c r="D15" s="154"/>
      <c r="E15" s="176"/>
      <c r="F15" s="178" t="s">
        <v>174</v>
      </c>
      <c r="G15" s="177"/>
      <c r="H15" s="126"/>
      <c r="I15" s="131"/>
      <c r="J15" s="131"/>
      <c r="K15" s="131"/>
      <c r="L15" s="131"/>
    </row>
    <row r="16" spans="1:13" ht="56.25">
      <c r="A16" s="149"/>
      <c r="B16" s="149"/>
      <c r="C16" s="139"/>
      <c r="D16" s="125"/>
      <c r="E16" s="165" t="s">
        <v>178</v>
      </c>
      <c r="F16" s="166" t="s">
        <v>301</v>
      </c>
      <c r="G16" s="161"/>
      <c r="H16" s="126"/>
      <c r="J16" s="131"/>
      <c r="K16" s="131"/>
      <c r="L16" s="131"/>
      <c r="M16" s="131"/>
    </row>
    <row r="17" spans="1:13" s="159" customFormat="1" ht="34.5" thickBot="1">
      <c r="A17" s="155"/>
      <c r="B17" s="155"/>
      <c r="C17" s="156"/>
      <c r="D17" s="157"/>
      <c r="E17" s="167" t="s">
        <v>179</v>
      </c>
      <c r="F17" s="168" t="s">
        <v>302</v>
      </c>
      <c r="G17" s="162"/>
      <c r="H17" s="158"/>
      <c r="J17" s="160"/>
      <c r="K17" s="160"/>
      <c r="L17" s="160"/>
      <c r="M17" s="160"/>
    </row>
    <row r="18" spans="1:8" ht="11.25">
      <c r="A18" s="130"/>
      <c r="B18" s="149"/>
      <c r="C18" s="85"/>
      <c r="D18" s="127"/>
      <c r="E18" s="128"/>
      <c r="F18" s="128"/>
      <c r="G18" s="128"/>
      <c r="H18" s="129"/>
    </row>
  </sheetData>
  <sheetProtection password="E4D4" sheet="1" scenarios="1" formatColumns="0" formatRows="0"/>
  <mergeCells count="5">
    <mergeCell ref="E7:G7"/>
    <mergeCell ref="E8:G8"/>
    <mergeCell ref="E9:G9"/>
    <mergeCell ref="E10:G10"/>
    <mergeCell ref="E11:G11"/>
  </mergeCells>
  <dataValidations count="2">
    <dataValidation type="decimal" allowBlank="1" showInputMessage="1" showErrorMessage="1" sqref="F15">
      <formula1>-100000000000000000000</formula1>
      <formula2>100000000000000000000</formula2>
    </dataValidation>
    <dataValidation type="textLength" allowBlank="1" showInputMessage="1" showErrorMessage="1" sqref="G16:G17 F14 G12:G14">
      <formula1>0</formula1>
      <formula2>900</formula2>
    </dataValidation>
  </dataValidations>
  <hyperlinks>
    <hyperlink ref="F15" location="'Ф-2.12'!A1" display="Добавить"/>
    <hyperlink ref="C14" location="'Ф-2.1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C4" sqref="C4"/>
    </sheetView>
  </sheetViews>
  <sheetFormatPr defaultColWidth="9.140625" defaultRowHeight="11.25"/>
  <cols>
    <col min="1" max="2" width="8.140625" style="151" hidden="1" customWidth="1"/>
    <col min="3" max="3" width="9.00390625" style="84"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2" customFormat="1" ht="32.25" customHeight="1" hidden="1">
      <c r="A1" s="149">
        <f>ID</f>
        <v>0</v>
      </c>
      <c r="B1" s="149"/>
      <c r="C1" s="121"/>
      <c r="D1" s="121"/>
      <c r="E1" s="130"/>
      <c r="F1" s="130"/>
      <c r="G1" s="130"/>
      <c r="H1" s="130"/>
      <c r="I1" s="130"/>
    </row>
    <row r="2" spans="1:3" s="122" customFormat="1" ht="32.25" customHeight="1" hidden="1">
      <c r="A2" s="149"/>
      <c r="B2" s="149"/>
      <c r="C2" s="121"/>
    </row>
    <row r="3" spans="1:9" s="122" customFormat="1" ht="32.25" customHeight="1" hidden="1">
      <c r="A3" s="149"/>
      <c r="B3" s="149"/>
      <c r="C3" s="121"/>
      <c r="D3" s="121"/>
      <c r="E3" s="121"/>
      <c r="F3" s="121"/>
      <c r="G3" s="121"/>
      <c r="H3" s="121"/>
      <c r="I3" s="121"/>
    </row>
    <row r="4" spans="1:10" ht="11.25">
      <c r="A4" s="149"/>
      <c r="B4" s="149"/>
      <c r="C4" s="85"/>
      <c r="D4" s="123"/>
      <c r="E4" s="124"/>
      <c r="F4" s="124"/>
      <c r="G4" s="124"/>
      <c r="H4" s="124"/>
      <c r="I4" s="124"/>
      <c r="J4" s="138" t="str">
        <f>FORMID</f>
        <v>HVS.OPENINFO.TARIF.4.178</v>
      </c>
    </row>
    <row r="5" spans="1:10" ht="11.25">
      <c r="A5" s="149"/>
      <c r="B5" s="149"/>
      <c r="C5" s="85"/>
      <c r="D5" s="125"/>
      <c r="E5" s="37"/>
      <c r="F5" s="37"/>
      <c r="G5" s="37"/>
      <c r="H5" s="37"/>
      <c r="I5" s="37"/>
      <c r="J5" s="140"/>
    </row>
    <row r="6" spans="1:10" ht="12" thickBot="1">
      <c r="A6" s="149"/>
      <c r="B6" s="149"/>
      <c r="C6" s="85"/>
      <c r="D6" s="125"/>
      <c r="E6" s="37"/>
      <c r="F6" s="37"/>
      <c r="G6" s="37"/>
      <c r="H6" s="37"/>
      <c r="I6" s="37"/>
      <c r="J6" s="140"/>
    </row>
    <row r="7" spans="1:15" s="145" customFormat="1" ht="19.5" customHeight="1">
      <c r="A7" s="150"/>
      <c r="B7" s="150"/>
      <c r="C7" s="142"/>
      <c r="D7" s="143"/>
      <c r="E7" s="420" t="s">
        <v>183</v>
      </c>
      <c r="F7" s="421"/>
      <c r="G7" s="421"/>
      <c r="H7" s="421"/>
      <c r="I7" s="422"/>
      <c r="J7" s="144"/>
      <c r="L7" s="146"/>
      <c r="M7" s="146"/>
      <c r="N7" s="146"/>
      <c r="O7" s="146"/>
    </row>
    <row r="8" spans="1:15" s="145" customFormat="1" ht="12.75">
      <c r="A8" s="150"/>
      <c r="B8" s="150"/>
      <c r="C8" s="142"/>
      <c r="D8" s="143"/>
      <c r="E8" s="360">
        <f>COMPANY</f>
        <v>0</v>
      </c>
      <c r="F8" s="361"/>
      <c r="G8" s="361"/>
      <c r="H8" s="361"/>
      <c r="I8" s="362"/>
      <c r="J8" s="144"/>
      <c r="L8" s="146"/>
      <c r="M8" s="146"/>
      <c r="N8" s="146"/>
      <c r="O8" s="146"/>
    </row>
    <row r="9" spans="1:15" ht="12" thickBot="1">
      <c r="A9" s="149"/>
      <c r="B9" s="149"/>
      <c r="C9" s="85"/>
      <c r="D9" s="125"/>
      <c r="E9" s="172"/>
      <c r="F9" s="173"/>
      <c r="G9" s="173"/>
      <c r="H9" s="173"/>
      <c r="I9" s="174"/>
      <c r="J9" s="126"/>
      <c r="L9" s="131"/>
      <c r="M9" s="131"/>
      <c r="N9" s="131"/>
      <c r="O9" s="131"/>
    </row>
    <row r="10" spans="1:15" ht="12" thickBot="1">
      <c r="A10" s="149"/>
      <c r="B10" s="149"/>
      <c r="C10" s="85"/>
      <c r="D10" s="125"/>
      <c r="E10" s="37"/>
      <c r="F10" s="37"/>
      <c r="G10" s="37"/>
      <c r="H10" s="37"/>
      <c r="I10" s="37"/>
      <c r="J10" s="126"/>
      <c r="L10" s="131"/>
      <c r="M10" s="131"/>
      <c r="N10" s="131"/>
      <c r="O10" s="131"/>
    </row>
    <row r="11" spans="1:15" ht="24.75" customHeight="1">
      <c r="A11" s="149"/>
      <c r="B11" s="149"/>
      <c r="C11" s="139"/>
      <c r="D11" s="125"/>
      <c r="E11" s="182" t="s">
        <v>176</v>
      </c>
      <c r="F11" s="423" t="s">
        <v>330</v>
      </c>
      <c r="G11" s="423"/>
      <c r="H11" s="423"/>
      <c r="I11" s="424"/>
      <c r="J11" s="126"/>
      <c r="L11" s="131"/>
      <c r="M11" s="131"/>
      <c r="N11" s="131"/>
      <c r="O11" s="131"/>
    </row>
    <row r="12" spans="1:15" ht="24.75" customHeight="1">
      <c r="A12" s="149"/>
      <c r="B12" s="149"/>
      <c r="C12" s="139"/>
      <c r="D12" s="125"/>
      <c r="E12" s="425"/>
      <c r="F12" s="183" t="s">
        <v>184</v>
      </c>
      <c r="G12" s="184" t="s">
        <v>185</v>
      </c>
      <c r="H12" s="183" t="s">
        <v>186</v>
      </c>
      <c r="I12" s="185" t="s">
        <v>187</v>
      </c>
      <c r="J12" s="126"/>
      <c r="L12" s="131"/>
      <c r="M12" s="131"/>
      <c r="N12" s="131"/>
      <c r="O12" s="131"/>
    </row>
    <row r="13" spans="1:15" ht="24.75" customHeight="1" thickBot="1">
      <c r="A13" s="149"/>
      <c r="B13" s="149"/>
      <c r="C13" s="139"/>
      <c r="D13" s="125"/>
      <c r="E13" s="426"/>
      <c r="F13" s="197"/>
      <c r="G13" s="186"/>
      <c r="H13" s="187"/>
      <c r="I13" s="188"/>
      <c r="J13" s="126"/>
      <c r="L13" s="131"/>
      <c r="M13" s="131"/>
      <c r="N13" s="131"/>
      <c r="O13" s="131"/>
    </row>
    <row r="14" spans="1:15" ht="12" thickBot="1">
      <c r="A14" s="149"/>
      <c r="B14" s="149"/>
      <c r="C14" s="139"/>
      <c r="D14" s="125"/>
      <c r="E14" s="189"/>
      <c r="F14" s="190"/>
      <c r="G14" s="191"/>
      <c r="H14" s="192"/>
      <c r="I14" s="192"/>
      <c r="J14" s="126"/>
      <c r="L14" s="131"/>
      <c r="M14" s="131"/>
      <c r="N14" s="131"/>
      <c r="O14" s="131"/>
    </row>
    <row r="15" spans="1:15" ht="24.75" customHeight="1">
      <c r="A15" s="149"/>
      <c r="B15" s="149"/>
      <c r="C15" s="139"/>
      <c r="D15" s="125"/>
      <c r="E15" s="182" t="s">
        <v>177</v>
      </c>
      <c r="F15" s="423" t="s">
        <v>194</v>
      </c>
      <c r="G15" s="423"/>
      <c r="H15" s="423"/>
      <c r="I15" s="424"/>
      <c r="J15" s="126"/>
      <c r="L15" s="131"/>
      <c r="M15" s="131"/>
      <c r="N15" s="131"/>
      <c r="O15" s="131"/>
    </row>
    <row r="16" spans="1:15" ht="24.75" customHeight="1">
      <c r="A16" s="149"/>
      <c r="B16" s="149"/>
      <c r="C16" s="139"/>
      <c r="D16" s="125"/>
      <c r="E16" s="425"/>
      <c r="F16" s="183" t="s">
        <v>184</v>
      </c>
      <c r="G16" s="184" t="s">
        <v>185</v>
      </c>
      <c r="H16" s="436" t="s">
        <v>188</v>
      </c>
      <c r="I16" s="437"/>
      <c r="J16" s="126"/>
      <c r="L16" s="131"/>
      <c r="M16" s="131"/>
      <c r="N16" s="131"/>
      <c r="O16" s="131"/>
    </row>
    <row r="17" spans="1:15" ht="24.75" customHeight="1" thickBot="1">
      <c r="A17" s="149"/>
      <c r="B17" s="149"/>
      <c r="C17" s="139"/>
      <c r="D17" s="125"/>
      <c r="E17" s="426"/>
      <c r="F17" s="219" t="s">
        <v>202</v>
      </c>
      <c r="G17" s="194"/>
      <c r="H17" s="438" t="s">
        <v>408</v>
      </c>
      <c r="I17" s="439"/>
      <c r="J17" s="126"/>
      <c r="L17" s="131"/>
      <c r="M17" s="131"/>
      <c r="N17" s="131"/>
      <c r="O17" s="131"/>
    </row>
    <row r="18" spans="1:15" ht="12" thickBot="1">
      <c r="A18" s="149"/>
      <c r="B18" s="149"/>
      <c r="C18" s="139"/>
      <c r="D18" s="125"/>
      <c r="E18" s="199"/>
      <c r="F18" s="200"/>
      <c r="G18" s="201"/>
      <c r="H18" s="202"/>
      <c r="I18" s="202"/>
      <c r="J18" s="126"/>
      <c r="L18" s="131"/>
      <c r="M18" s="131"/>
      <c r="N18" s="131"/>
      <c r="O18" s="131"/>
    </row>
    <row r="19" spans="1:15" ht="12" hidden="1" thickBot="1">
      <c r="A19" s="149"/>
      <c r="B19" s="149">
        <f>ROW(B23)-ROW()</f>
        <v>4</v>
      </c>
      <c r="C19" s="139" t="s">
        <v>200</v>
      </c>
      <c r="D19" s="125"/>
      <c r="E19" s="198"/>
      <c r="F19" s="203"/>
      <c r="G19" s="204"/>
      <c r="H19" s="205"/>
      <c r="I19" s="205"/>
      <c r="J19" s="126"/>
      <c r="L19" s="131"/>
      <c r="M19" s="131"/>
      <c r="N19" s="131"/>
      <c r="O19" s="131"/>
    </row>
    <row r="20" spans="1:15" ht="24.75" customHeight="1" hidden="1" thickBot="1">
      <c r="A20" s="149"/>
      <c r="B20" s="149"/>
      <c r="C20" s="139"/>
      <c r="D20" s="125"/>
      <c r="E20" s="182" t="str">
        <f>(ROW()-ROW($E$20))/4+3&amp;"."</f>
        <v>3.</v>
      </c>
      <c r="F20" s="433"/>
      <c r="G20" s="434"/>
      <c r="H20" s="434"/>
      <c r="I20" s="435"/>
      <c r="J20" s="126"/>
      <c r="L20" s="131"/>
      <c r="M20" s="131"/>
      <c r="N20" s="131"/>
      <c r="O20" s="131"/>
    </row>
    <row r="21" spans="1:15" ht="24.75" customHeight="1" hidden="1">
      <c r="A21" s="149"/>
      <c r="B21" s="149"/>
      <c r="C21" s="139"/>
      <c r="D21" s="125"/>
      <c r="E21" s="427"/>
      <c r="F21" s="183" t="s">
        <v>184</v>
      </c>
      <c r="G21" s="184" t="s">
        <v>185</v>
      </c>
      <c r="H21" s="428" t="s">
        <v>195</v>
      </c>
      <c r="I21" s="429"/>
      <c r="J21" s="126"/>
      <c r="L21" s="131"/>
      <c r="M21" s="131"/>
      <c r="N21" s="131"/>
      <c r="O21" s="131"/>
    </row>
    <row r="22" spans="1:15" ht="24.75" customHeight="1" hidden="1" thickBot="1">
      <c r="A22" s="149"/>
      <c r="B22" s="149"/>
      <c r="C22" s="139"/>
      <c r="D22" s="125"/>
      <c r="E22" s="426"/>
      <c r="F22" s="210"/>
      <c r="G22" s="194"/>
      <c r="H22" s="430"/>
      <c r="I22" s="431"/>
      <c r="J22" s="126"/>
      <c r="L22" s="131"/>
      <c r="M22" s="131"/>
      <c r="N22" s="131"/>
      <c r="O22" s="131"/>
    </row>
    <row r="23" spans="1:14" ht="12.75" customHeight="1" thickBot="1">
      <c r="A23" s="149">
        <f>ROW()-ROW(A19)</f>
        <v>4</v>
      </c>
      <c r="B23" s="149">
        <v>0</v>
      </c>
      <c r="C23" s="139"/>
      <c r="D23" s="154"/>
      <c r="E23" s="206"/>
      <c r="F23" s="207" t="s">
        <v>196</v>
      </c>
      <c r="G23" s="208"/>
      <c r="H23" s="208"/>
      <c r="I23" s="209"/>
      <c r="J23" s="126"/>
      <c r="K23" s="131"/>
      <c r="L23" s="131"/>
      <c r="M23" s="131"/>
      <c r="N23" s="131"/>
    </row>
    <row r="24" spans="1:15" ht="12.75" customHeight="1">
      <c r="A24" s="130" t="s">
        <v>172</v>
      </c>
      <c r="B24" s="149"/>
      <c r="C24" s="139"/>
      <c r="D24" s="125"/>
      <c r="E24" s="152"/>
      <c r="F24" s="152"/>
      <c r="G24" s="152"/>
      <c r="H24" s="152"/>
      <c r="I24" s="152"/>
      <c r="J24" s="126"/>
      <c r="L24" s="131"/>
      <c r="M24" s="131"/>
      <c r="N24" s="131"/>
      <c r="O24" s="131"/>
    </row>
    <row r="25" spans="1:16" ht="33.75" customHeight="1">
      <c r="A25" s="149"/>
      <c r="B25" s="149"/>
      <c r="C25" s="139"/>
      <c r="D25" s="125"/>
      <c r="E25" s="148" t="s">
        <v>175</v>
      </c>
      <c r="F25" s="432" t="s">
        <v>181</v>
      </c>
      <c r="G25" s="432"/>
      <c r="H25" s="432"/>
      <c r="I25" s="432"/>
      <c r="J25" s="126"/>
      <c r="K25" s="147"/>
      <c r="L25" s="147"/>
      <c r="M25" s="147"/>
      <c r="N25" s="147"/>
      <c r="O25" s="147"/>
      <c r="P25" s="147"/>
    </row>
    <row r="26" spans="1:10" ht="11.25">
      <c r="A26" s="130"/>
      <c r="B26" s="149"/>
      <c r="C26" s="85"/>
      <c r="D26" s="127"/>
      <c r="E26" s="128"/>
      <c r="F26" s="128"/>
      <c r="G26" s="128"/>
      <c r="H26" s="128"/>
      <c r="I26" s="128"/>
      <c r="J26" s="129"/>
    </row>
  </sheetData>
  <sheetProtection password="E4D4" sheet="1" objects="1" scenarios="1" formatColumns="0" formatRows="0"/>
  <mergeCells count="13">
    <mergeCell ref="F25:I25"/>
    <mergeCell ref="F20:I20"/>
    <mergeCell ref="F15:I15"/>
    <mergeCell ref="E16:E17"/>
    <mergeCell ref="H16:I16"/>
    <mergeCell ref="H17:I17"/>
    <mergeCell ref="E7:I7"/>
    <mergeCell ref="E8:I8"/>
    <mergeCell ref="F11:I11"/>
    <mergeCell ref="E12:E13"/>
    <mergeCell ref="E21:E22"/>
    <mergeCell ref="H21:I21"/>
    <mergeCell ref="H22:I22"/>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 ref="H17"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2"/>
</worksheet>
</file>

<file path=xl/worksheets/sheet16.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C4" sqref="C4"/>
    </sheetView>
  </sheetViews>
  <sheetFormatPr defaultColWidth="9.140625" defaultRowHeight="11.25"/>
  <cols>
    <col min="1" max="2" width="0" style="1" hidden="1" customWidth="1"/>
    <col min="3" max="4" width="9.140625" style="1" customWidth="1"/>
    <col min="5" max="5" width="22.140625" style="54" customWidth="1"/>
    <col min="6" max="6" width="59.28125" style="1" customWidth="1"/>
    <col min="7" max="7" width="16.00390625" style="54" customWidth="1"/>
    <col min="8" max="16384" width="9.140625" style="1" customWidth="1"/>
  </cols>
  <sheetData>
    <row r="1" ht="11.25" hidden="1"/>
    <row r="2" ht="11.25" hidden="1"/>
    <row r="3" ht="11.25" hidden="1"/>
    <row r="6" spans="4:8" s="88" customFormat="1" ht="12.75">
      <c r="D6" s="440" t="s">
        <v>21</v>
      </c>
      <c r="E6" s="440"/>
      <c r="F6" s="440"/>
      <c r="G6" s="440"/>
      <c r="H6" s="440"/>
    </row>
    <row r="7" spans="4:8" s="88" customFormat="1" ht="18" customHeight="1">
      <c r="D7" s="440">
        <f>COMPANY</f>
        <v>0</v>
      </c>
      <c r="E7" s="440"/>
      <c r="F7" s="440"/>
      <c r="G7" s="440"/>
      <c r="H7" s="440"/>
    </row>
    <row r="8" ht="12" thickBot="1"/>
    <row r="9" spans="4:8" ht="12" thickBot="1">
      <c r="D9" s="212"/>
      <c r="E9" s="213"/>
      <c r="F9" s="214"/>
      <c r="G9" s="213"/>
      <c r="H9" s="102"/>
    </row>
    <row r="10" spans="4:8" ht="12" thickBot="1">
      <c r="D10" s="215"/>
      <c r="E10" s="55" t="s">
        <v>22</v>
      </c>
      <c r="F10" s="53" t="s">
        <v>23</v>
      </c>
      <c r="G10" s="56" t="s">
        <v>24</v>
      </c>
      <c r="H10" s="98"/>
    </row>
    <row r="11" spans="4:8" ht="11.25">
      <c r="D11" s="215"/>
      <c r="E11" s="69">
        <v>1</v>
      </c>
      <c r="F11" s="52">
        <v>2</v>
      </c>
      <c r="G11" s="69">
        <v>3</v>
      </c>
      <c r="H11" s="98"/>
    </row>
    <row r="12" spans="4:8" ht="11.25">
      <c r="D12" s="215"/>
      <c r="E12" s="195"/>
      <c r="F12" s="234"/>
      <c r="G12" s="196"/>
      <c r="H12" s="98"/>
    </row>
    <row r="13" spans="4:8" ht="11.25" hidden="1">
      <c r="D13" s="215"/>
      <c r="E13" s="70"/>
      <c r="F13" s="51"/>
      <c r="G13" s="70"/>
      <c r="H13" s="98"/>
    </row>
    <row r="14" spans="4:8" ht="12" thickBot="1">
      <c r="D14" s="216"/>
      <c r="E14" s="217"/>
      <c r="F14" s="218"/>
      <c r="G14" s="217"/>
      <c r="H14" s="101"/>
    </row>
  </sheetData>
  <sheetProtection password="E4D4" sheet="1" objects="1" scenarios="1"/>
  <mergeCells count="2">
    <mergeCell ref="D6:H6"/>
    <mergeCell ref="D7:H7"/>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_05">
    <pageSetUpPr fitToPage="1"/>
  </sheetPr>
  <dimension ref="D4:H33"/>
  <sheetViews>
    <sheetView showGridLines="0" tabSelected="1" zoomScalePageLayoutView="0" workbookViewId="0" topLeftCell="C4">
      <selection activeCell="C4" sqref="C4"/>
    </sheetView>
  </sheetViews>
  <sheetFormatPr defaultColWidth="9.140625" defaultRowHeight="11.25"/>
  <cols>
    <col min="1" max="2" width="0" style="30" hidden="1" customWidth="1"/>
    <col min="5" max="5" width="22.140625" style="0" customWidth="1"/>
    <col min="6" max="6" width="59.28125" style="0" customWidth="1"/>
    <col min="7" max="7" width="16.28125" style="0" customWidth="1"/>
  </cols>
  <sheetData>
    <row r="1" s="30" customFormat="1" ht="11.25" hidden="1"/>
    <row r="2" s="30" customFormat="1" ht="11.25" hidden="1"/>
    <row r="3" s="30" customFormat="1" ht="11.25" hidden="1"/>
    <row r="4" spans="7:8" ht="11.25">
      <c r="G4" s="294" t="str">
        <f>FORMCODE</f>
        <v>HVS.OPENINFO.TARIF.4.178</v>
      </c>
      <c r="H4" s="294"/>
    </row>
    <row r="5" spans="7:8" ht="11.25">
      <c r="G5" s="294" t="str">
        <f>VERSION</f>
        <v>Версия 1.3</v>
      </c>
      <c r="H5" s="294"/>
    </row>
    <row r="6" spans="7:8" ht="11.25">
      <c r="G6" s="42"/>
      <c r="H6" s="42"/>
    </row>
    <row r="7" spans="7:8" ht="11.25">
      <c r="G7" s="295"/>
      <c r="H7" s="295"/>
    </row>
    <row r="8" spans="4:8" ht="11.25">
      <c r="D8" s="296" t="s">
        <v>59</v>
      </c>
      <c r="E8" s="296"/>
      <c r="F8" s="296"/>
      <c r="G8" s="296"/>
      <c r="H8" s="296"/>
    </row>
    <row r="9" spans="4:8" ht="32.25" customHeight="1">
      <c r="D9" s="141"/>
      <c r="E9" s="298" t="str">
        <f>FORMNAME</f>
        <v>Общая информация. Данные об установленном тарифе на год. Холодное водоснабжение.</v>
      </c>
      <c r="F9" s="298"/>
      <c r="G9" s="298"/>
      <c r="H9" s="141"/>
    </row>
    <row r="10" spans="4:8" ht="11.25">
      <c r="D10" s="297"/>
      <c r="E10" s="297"/>
      <c r="F10" s="297"/>
      <c r="G10" s="297"/>
      <c r="H10" s="297"/>
    </row>
    <row r="11" spans="4:8" ht="11.25">
      <c r="D11" s="37"/>
      <c r="E11" s="37"/>
      <c r="F11" s="37"/>
      <c r="G11" s="37"/>
      <c r="H11" s="37"/>
    </row>
    <row r="12" spans="4:8" s="84" customFormat="1" ht="33.75" customHeight="1">
      <c r="D12" s="85"/>
      <c r="E12" s="292"/>
      <c r="F12" s="293"/>
      <c r="G12" s="293"/>
      <c r="H12" s="85"/>
    </row>
    <row r="13" spans="4:8" s="84" customFormat="1" ht="33.75" customHeight="1">
      <c r="D13" s="85"/>
      <c r="E13" s="87"/>
      <c r="F13" s="86"/>
      <c r="G13" s="86"/>
      <c r="H13" s="85"/>
    </row>
    <row r="14" spans="4:8" s="84" customFormat="1" ht="33.75" customHeight="1">
      <c r="D14" s="85"/>
      <c r="E14" s="87"/>
      <c r="F14" s="86"/>
      <c r="G14" s="86"/>
      <c r="H14" s="85"/>
    </row>
    <row r="15" spans="4:8" s="84" customFormat="1" ht="33.75" customHeight="1">
      <c r="D15" s="85"/>
      <c r="E15" s="87"/>
      <c r="F15" s="86"/>
      <c r="G15" s="86"/>
      <c r="H15" s="85"/>
    </row>
    <row r="16" spans="4:8" s="84" customFormat="1" ht="33.75" customHeight="1">
      <c r="D16" s="85"/>
      <c r="E16" s="87"/>
      <c r="F16" s="86"/>
      <c r="G16" s="86"/>
      <c r="H16" s="85"/>
    </row>
    <row r="17" spans="4:8" s="84" customFormat="1" ht="33.75" customHeight="1">
      <c r="D17" s="85"/>
      <c r="E17" s="87"/>
      <c r="F17" s="86"/>
      <c r="G17" s="86"/>
      <c r="H17" s="85"/>
    </row>
    <row r="18" spans="4:8" s="84" customFormat="1" ht="33.75" customHeight="1">
      <c r="D18" s="85"/>
      <c r="E18" s="87"/>
      <c r="F18" s="86"/>
      <c r="G18" s="86"/>
      <c r="H18" s="85"/>
    </row>
    <row r="19" spans="4:8" s="84" customFormat="1" ht="33.75" customHeight="1">
      <c r="D19" s="85"/>
      <c r="E19" s="87"/>
      <c r="F19" s="86"/>
      <c r="G19" s="86"/>
      <c r="H19" s="85"/>
    </row>
    <row r="20" spans="4:8" s="84" customFormat="1" ht="33.75" customHeight="1">
      <c r="D20" s="85"/>
      <c r="E20" s="87"/>
      <c r="F20" s="86"/>
      <c r="G20" s="86"/>
      <c r="H20" s="85"/>
    </row>
    <row r="21" spans="4:8" s="84" customFormat="1" ht="33.75" customHeight="1">
      <c r="D21" s="85"/>
      <c r="E21" s="87"/>
      <c r="F21" s="86"/>
      <c r="G21" s="86"/>
      <c r="H21" s="85"/>
    </row>
    <row r="22" spans="4:8" s="84" customFormat="1" ht="33.75" customHeight="1">
      <c r="D22" s="85"/>
      <c r="E22" s="87"/>
      <c r="F22" s="86"/>
      <c r="G22" s="86"/>
      <c r="H22" s="85"/>
    </row>
    <row r="23" spans="4:8" s="84" customFormat="1" ht="33.75" customHeight="1">
      <c r="D23" s="85"/>
      <c r="E23" s="87"/>
      <c r="F23" s="86"/>
      <c r="G23" s="86"/>
      <c r="H23" s="85"/>
    </row>
    <row r="24" spans="4:8" s="84" customFormat="1" ht="33.75" customHeight="1">
      <c r="D24" s="85"/>
      <c r="E24" s="87"/>
      <c r="F24" s="86"/>
      <c r="G24" s="86"/>
      <c r="H24" s="85"/>
    </row>
    <row r="25" spans="4:8" s="84" customFormat="1" ht="33.75" customHeight="1">
      <c r="D25" s="85"/>
      <c r="E25" s="87"/>
      <c r="F25" s="86"/>
      <c r="G25" s="86"/>
      <c r="H25" s="85"/>
    </row>
    <row r="26" spans="4:8" s="84" customFormat="1" ht="33.75" customHeight="1">
      <c r="D26" s="85"/>
      <c r="E26" s="87"/>
      <c r="F26" s="86"/>
      <c r="G26" s="86"/>
      <c r="H26" s="85"/>
    </row>
    <row r="27" spans="4:8" s="84" customFormat="1" ht="33.75" customHeight="1">
      <c r="D27" s="85"/>
      <c r="E27" s="87"/>
      <c r="F27" s="86"/>
      <c r="G27" s="86"/>
      <c r="H27" s="85"/>
    </row>
    <row r="28" spans="4:8" s="84" customFormat="1" ht="33.75" customHeight="1">
      <c r="D28" s="85"/>
      <c r="E28" s="87"/>
      <c r="F28" s="86"/>
      <c r="G28" s="86"/>
      <c r="H28" s="85"/>
    </row>
    <row r="29" spans="4:8" s="84" customFormat="1" ht="33.75" customHeight="1">
      <c r="D29" s="85"/>
      <c r="E29" s="87"/>
      <c r="F29" s="86"/>
      <c r="G29" s="86"/>
      <c r="H29" s="85"/>
    </row>
    <row r="30" spans="4:8" s="84" customFormat="1" ht="33.75" customHeight="1">
      <c r="D30" s="85"/>
      <c r="E30" s="87"/>
      <c r="F30" s="86"/>
      <c r="G30" s="86"/>
      <c r="H30" s="85"/>
    </row>
    <row r="31" spans="5:7" s="85" customFormat="1" ht="21" customHeight="1">
      <c r="E31" s="292"/>
      <c r="F31" s="293"/>
      <c r="G31" s="293"/>
    </row>
    <row r="32" spans="5:7" s="85" customFormat="1" ht="25.5" customHeight="1">
      <c r="E32" s="292"/>
      <c r="F32" s="293"/>
      <c r="G32" s="293"/>
    </row>
    <row r="33" spans="4:8" ht="11.25">
      <c r="D33" s="37"/>
      <c r="E33" s="37"/>
      <c r="F33" s="37"/>
      <c r="G33" s="37"/>
      <c r="H33" s="37"/>
    </row>
  </sheetData>
  <sheetProtection password="E4D4" sheet="1" objects="1" scenarios="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22710359" r:id="rId1"/>
  </oleObjects>
</worksheet>
</file>

<file path=xl/worksheets/sheet3.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0" customWidth="1"/>
    <col min="2" max="2" width="9.140625" style="48"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7" customWidth="1"/>
    <col min="56" max="58" width="9.140625" style="49" customWidth="1"/>
    <col min="59" max="16384" width="9.140625" style="1" customWidth="1"/>
  </cols>
  <sheetData>
    <row r="1" spans="11:46" ht="11.25">
      <c r="K1" s="1">
        <f>YEAR_PERIOD</f>
        <v>0</v>
      </c>
      <c r="L1" s="1">
        <f>YEAR_PERIOD+1</f>
        <v>1</v>
      </c>
      <c r="M1" s="1">
        <f>YEAR_PERIOD+2</f>
        <v>2</v>
      </c>
      <c r="N1" s="1">
        <f>YEAR_PERIOD+3</f>
        <v>3</v>
      </c>
      <c r="O1" s="1">
        <f>YEAR_PERIOD+4</f>
        <v>4</v>
      </c>
      <c r="P1" s="1">
        <f>YEAR_PERIOD+5</f>
        <v>5</v>
      </c>
      <c r="W1" s="1">
        <f>YEAR_PERIOD</f>
        <v>0</v>
      </c>
      <c r="X1" s="1">
        <f>YEAR_PERIOD</f>
        <v>0</v>
      </c>
      <c r="Y1" s="1">
        <f>YEAR_PERIOD</f>
        <v>0</v>
      </c>
      <c r="Z1" s="1">
        <f>YEAR_PERIOD</f>
        <v>0</v>
      </c>
      <c r="AA1" s="1">
        <f>YEAR_PERIOD+1</f>
        <v>1</v>
      </c>
      <c r="AB1" s="1">
        <f>YEAR_PERIOD+1</f>
        <v>1</v>
      </c>
      <c r="AC1" s="1">
        <f>YEAR_PERIOD+1</f>
        <v>1</v>
      </c>
      <c r="AD1" s="1">
        <f>YEAR_PERIOD+1</f>
        <v>1</v>
      </c>
      <c r="AE1" s="1">
        <f>YEAR_PERIOD+2</f>
        <v>2</v>
      </c>
      <c r="AF1" s="1">
        <f>YEAR_PERIOD+2</f>
        <v>2</v>
      </c>
      <c r="AG1" s="1">
        <f>YEAR_PERIOD+2</f>
        <v>2</v>
      </c>
      <c r="AH1" s="1">
        <f>YEAR_PERIOD+2</f>
        <v>2</v>
      </c>
      <c r="AI1" s="1">
        <f>YEAR_PERIOD+3</f>
        <v>3</v>
      </c>
      <c r="AJ1" s="1">
        <f>YEAR_PERIOD+3</f>
        <v>3</v>
      </c>
      <c r="AK1" s="1">
        <f>YEAR_PERIOD+3</f>
        <v>3</v>
      </c>
      <c r="AL1" s="1">
        <f>YEAR_PERIOD+3</f>
        <v>3</v>
      </c>
      <c r="AM1" s="1">
        <f>YEAR_PERIOD+4</f>
        <v>4</v>
      </c>
      <c r="AN1" s="1">
        <f>YEAR_PERIOD+4</f>
        <v>4</v>
      </c>
      <c r="AO1" s="1">
        <f>YEAR_PERIOD+4</f>
        <v>4</v>
      </c>
      <c r="AP1" s="1">
        <f>YEAR_PERIOD+4</f>
        <v>4</v>
      </c>
      <c r="AQ1" s="1">
        <f>YEAR_PERIOD+5</f>
        <v>5</v>
      </c>
      <c r="AR1" s="1">
        <f>YEAR_PERIOD+5</f>
        <v>5</v>
      </c>
      <c r="AS1" s="1">
        <f>YEAR_PERIOD+5</f>
        <v>5</v>
      </c>
      <c r="AT1" s="1">
        <f>YEAR_PERIOD+5</f>
        <v>5</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3">
    <tabColor rgb="FFFF0000"/>
  </sheetPr>
  <dimension ref="A1:E47"/>
  <sheetViews>
    <sheetView showGridLines="0" zoomScale="85" zoomScaleNormal="85" zoomScalePageLayoutView="0" workbookViewId="0" topLeftCell="A1">
      <selection activeCell="A54" sqref="A54"/>
    </sheetView>
  </sheetViews>
  <sheetFormatPr defaultColWidth="21.57421875" defaultRowHeight="11.25"/>
  <cols>
    <col min="1" max="1" width="71.00390625" style="29" customWidth="1"/>
    <col min="2" max="2" width="11.140625" style="12" bestFit="1" customWidth="1"/>
    <col min="3" max="3" width="10.140625" style="26"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8" t="s">
        <v>15</v>
      </c>
      <c r="B1" s="28" t="s">
        <v>4</v>
      </c>
      <c r="C1" s="28" t="s">
        <v>5</v>
      </c>
      <c r="D1" s="43" t="s">
        <v>16</v>
      </c>
      <c r="E1" s="12" t="s">
        <v>17</v>
      </c>
    </row>
    <row r="2" spans="1:4" ht="11.25">
      <c r="A2" s="28" t="s">
        <v>338</v>
      </c>
      <c r="B2" s="28" t="s">
        <v>339</v>
      </c>
      <c r="C2" s="28" t="s">
        <v>340</v>
      </c>
      <c r="D2" s="43" t="s">
        <v>331</v>
      </c>
    </row>
    <row r="3" spans="1:5" ht="11.25">
      <c r="A3" s="28" t="s">
        <v>341</v>
      </c>
      <c r="B3" s="28" t="s">
        <v>342</v>
      </c>
      <c r="C3" s="28" t="s">
        <v>343</v>
      </c>
      <c r="D3" s="43" t="s">
        <v>344</v>
      </c>
      <c r="E3" s="12">
        <v>28492986</v>
      </c>
    </row>
    <row r="4" spans="1:5" ht="33.75">
      <c r="A4" s="28" t="s">
        <v>61</v>
      </c>
      <c r="B4" s="28" t="s">
        <v>62</v>
      </c>
      <c r="C4" s="28" t="s">
        <v>33</v>
      </c>
      <c r="D4" s="43" t="s">
        <v>345</v>
      </c>
      <c r="E4" s="12">
        <v>26422494</v>
      </c>
    </row>
    <row r="5" spans="1:5" ht="33.75">
      <c r="A5" s="28" t="s">
        <v>51</v>
      </c>
      <c r="B5" s="28" t="s">
        <v>52</v>
      </c>
      <c r="C5" s="28" t="s">
        <v>43</v>
      </c>
      <c r="D5" s="43" t="s">
        <v>346</v>
      </c>
      <c r="E5" s="12">
        <v>26641633</v>
      </c>
    </row>
    <row r="6" spans="1:5" ht="22.5">
      <c r="A6" s="28" t="s">
        <v>208</v>
      </c>
      <c r="B6" s="28" t="s">
        <v>209</v>
      </c>
      <c r="C6" s="28" t="s">
        <v>43</v>
      </c>
      <c r="D6" s="43" t="s">
        <v>215</v>
      </c>
      <c r="E6" s="12">
        <v>26614854</v>
      </c>
    </row>
    <row r="7" spans="1:5" ht="22.5">
      <c r="A7" s="28" t="s">
        <v>210</v>
      </c>
      <c r="B7" s="28" t="s">
        <v>211</v>
      </c>
      <c r="C7" s="28" t="s">
        <v>71</v>
      </c>
      <c r="D7" s="43" t="s">
        <v>212</v>
      </c>
      <c r="E7" s="12">
        <v>26868131</v>
      </c>
    </row>
    <row r="8" spans="1:5" ht="22.5">
      <c r="A8" s="28" t="s">
        <v>213</v>
      </c>
      <c r="B8" s="28" t="s">
        <v>214</v>
      </c>
      <c r="C8" s="28" t="s">
        <v>71</v>
      </c>
      <c r="D8" s="43" t="s">
        <v>212</v>
      </c>
      <c r="E8" s="12">
        <v>26422522</v>
      </c>
    </row>
    <row r="9" spans="1:5" ht="22.5">
      <c r="A9" s="28" t="s">
        <v>347</v>
      </c>
      <c r="B9" s="28" t="s">
        <v>348</v>
      </c>
      <c r="C9" s="28" t="s">
        <v>42</v>
      </c>
      <c r="D9" s="43" t="s">
        <v>349</v>
      </c>
      <c r="E9" s="12">
        <v>28491236</v>
      </c>
    </row>
    <row r="10" spans="1:5" ht="22.5">
      <c r="A10" s="28" t="s">
        <v>350</v>
      </c>
      <c r="B10" s="28" t="s">
        <v>351</v>
      </c>
      <c r="C10" s="28" t="s">
        <v>69</v>
      </c>
      <c r="D10" s="43" t="s">
        <v>352</v>
      </c>
      <c r="E10" s="12">
        <v>28486366</v>
      </c>
    </row>
    <row r="11" spans="1:5" ht="45">
      <c r="A11" s="28" t="s">
        <v>53</v>
      </c>
      <c r="B11" s="28" t="s">
        <v>66</v>
      </c>
      <c r="C11" s="28" t="s">
        <v>43</v>
      </c>
      <c r="D11" s="43" t="s">
        <v>353</v>
      </c>
      <c r="E11" s="12">
        <v>26361104</v>
      </c>
    </row>
    <row r="12" spans="1:5" ht="11.25">
      <c r="A12" s="28" t="s">
        <v>222</v>
      </c>
      <c r="B12" s="28" t="s">
        <v>223</v>
      </c>
      <c r="C12" s="28" t="s">
        <v>69</v>
      </c>
      <c r="D12" s="43" t="s">
        <v>344</v>
      </c>
      <c r="E12" s="12">
        <v>27976424</v>
      </c>
    </row>
    <row r="13" spans="1:5" ht="45">
      <c r="A13" s="28" t="s">
        <v>54</v>
      </c>
      <c r="B13" s="28" t="s">
        <v>68</v>
      </c>
      <c r="C13" s="28" t="s">
        <v>67</v>
      </c>
      <c r="D13" s="43" t="s">
        <v>354</v>
      </c>
      <c r="E13" s="12">
        <v>27114822</v>
      </c>
    </row>
    <row r="14" spans="1:5" ht="45">
      <c r="A14" s="28" t="s">
        <v>55</v>
      </c>
      <c r="B14" s="28" t="s">
        <v>63</v>
      </c>
      <c r="C14" s="28" t="s">
        <v>33</v>
      </c>
      <c r="D14" s="43" t="s">
        <v>355</v>
      </c>
      <c r="E14" s="12">
        <v>26420583</v>
      </c>
    </row>
    <row r="15" spans="1:5" ht="22.5">
      <c r="A15" s="28" t="s">
        <v>356</v>
      </c>
      <c r="B15" s="28" t="s">
        <v>357</v>
      </c>
      <c r="C15" s="28" t="s">
        <v>358</v>
      </c>
      <c r="D15" s="43" t="s">
        <v>352</v>
      </c>
      <c r="E15" s="12">
        <v>26380405</v>
      </c>
    </row>
    <row r="16" spans="1:5" ht="33.75">
      <c r="A16" s="28" t="s">
        <v>56</v>
      </c>
      <c r="B16" s="28" t="s">
        <v>64</v>
      </c>
      <c r="C16" s="28" t="s">
        <v>33</v>
      </c>
      <c r="D16" s="43" t="s">
        <v>359</v>
      </c>
      <c r="E16" s="12">
        <v>26847594</v>
      </c>
    </row>
    <row r="17" spans="1:5" ht="11.25">
      <c r="A17" s="28" t="s">
        <v>57</v>
      </c>
      <c r="B17" s="28" t="s">
        <v>70</v>
      </c>
      <c r="C17" s="28" t="s">
        <v>33</v>
      </c>
      <c r="D17" s="43" t="s">
        <v>360</v>
      </c>
      <c r="E17" s="12">
        <v>26361094</v>
      </c>
    </row>
    <row r="18" spans="1:5" ht="45">
      <c r="A18" s="28" t="s">
        <v>31</v>
      </c>
      <c r="B18" s="28" t="s">
        <v>32</v>
      </c>
      <c r="C18" s="28" t="s">
        <v>107</v>
      </c>
      <c r="D18" s="43" t="s">
        <v>361</v>
      </c>
      <c r="E18" s="12">
        <v>26361102</v>
      </c>
    </row>
    <row r="19" spans="1:5" ht="45">
      <c r="A19" s="28" t="s">
        <v>35</v>
      </c>
      <c r="B19" s="28" t="s">
        <v>36</v>
      </c>
      <c r="C19" s="28" t="s">
        <v>37</v>
      </c>
      <c r="D19" s="43" t="s">
        <v>362</v>
      </c>
      <c r="E19" s="12">
        <v>27307314</v>
      </c>
    </row>
    <row r="20" spans="1:5" ht="33.75">
      <c r="A20" s="28" t="s">
        <v>38</v>
      </c>
      <c r="B20" s="28" t="s">
        <v>39</v>
      </c>
      <c r="C20" s="28" t="s">
        <v>40</v>
      </c>
      <c r="D20" s="43" t="s">
        <v>363</v>
      </c>
      <c r="E20" s="12">
        <v>26647708</v>
      </c>
    </row>
    <row r="21" spans="1:5" ht="33.75">
      <c r="A21" s="28" t="s">
        <v>140</v>
      </c>
      <c r="B21" s="28" t="s">
        <v>73</v>
      </c>
      <c r="C21" s="28" t="s">
        <v>141</v>
      </c>
      <c r="D21" s="43" t="s">
        <v>364</v>
      </c>
      <c r="E21" s="12">
        <v>26814895</v>
      </c>
    </row>
    <row r="22" spans="1:5" ht="22.5">
      <c r="A22" s="28" t="s">
        <v>365</v>
      </c>
      <c r="B22" s="28" t="s">
        <v>366</v>
      </c>
      <c r="C22" s="28" t="s">
        <v>367</v>
      </c>
      <c r="D22" s="43" t="s">
        <v>368</v>
      </c>
      <c r="E22" s="12">
        <v>26828034</v>
      </c>
    </row>
    <row r="23" spans="1:5" ht="22.5">
      <c r="A23" s="28" t="s">
        <v>216</v>
      </c>
      <c r="B23" s="28" t="s">
        <v>217</v>
      </c>
      <c r="C23" s="28" t="s">
        <v>218</v>
      </c>
      <c r="D23" s="43" t="s">
        <v>369</v>
      </c>
      <c r="E23" s="12">
        <v>27323158</v>
      </c>
    </row>
    <row r="24" spans="1:5" ht="45">
      <c r="A24" s="28" t="s">
        <v>44</v>
      </c>
      <c r="B24" s="28" t="s">
        <v>45</v>
      </c>
      <c r="C24" s="28" t="s">
        <v>107</v>
      </c>
      <c r="D24" s="43" t="s">
        <v>370</v>
      </c>
      <c r="E24" s="12">
        <v>26555079</v>
      </c>
    </row>
    <row r="25" spans="1:5" ht="33.75">
      <c r="A25" s="28" t="s">
        <v>371</v>
      </c>
      <c r="B25" s="28" t="s">
        <v>372</v>
      </c>
      <c r="C25" s="28" t="s">
        <v>67</v>
      </c>
      <c r="D25" s="43" t="s">
        <v>373</v>
      </c>
      <c r="E25" s="12">
        <v>28448967</v>
      </c>
    </row>
    <row r="26" spans="1:5" ht="33.75">
      <c r="A26" s="28" t="s">
        <v>374</v>
      </c>
      <c r="B26" s="28" t="s">
        <v>375</v>
      </c>
      <c r="C26" s="28" t="s">
        <v>33</v>
      </c>
      <c r="D26" s="43" t="s">
        <v>376</v>
      </c>
      <c r="E26" s="12">
        <v>26422017</v>
      </c>
    </row>
    <row r="27" spans="1:5" ht="11.25">
      <c r="A27" s="28" t="s">
        <v>377</v>
      </c>
      <c r="B27" s="28" t="s">
        <v>378</v>
      </c>
      <c r="C27" s="28" t="s">
        <v>379</v>
      </c>
      <c r="D27" s="43" t="s">
        <v>224</v>
      </c>
      <c r="E27" s="12">
        <v>28799275</v>
      </c>
    </row>
    <row r="28" spans="1:5" ht="22.5">
      <c r="A28" s="28" t="s">
        <v>380</v>
      </c>
      <c r="B28" s="28" t="s">
        <v>381</v>
      </c>
      <c r="C28" s="28" t="s">
        <v>47</v>
      </c>
      <c r="D28" s="43" t="s">
        <v>382</v>
      </c>
      <c r="E28" s="12">
        <v>27546295</v>
      </c>
    </row>
    <row r="29" spans="1:5" ht="22.5">
      <c r="A29" s="28" t="s">
        <v>383</v>
      </c>
      <c r="B29" s="28" t="s">
        <v>384</v>
      </c>
      <c r="C29" s="28" t="s">
        <v>340</v>
      </c>
      <c r="D29" s="43" t="s">
        <v>385</v>
      </c>
      <c r="E29" s="12">
        <v>28509704</v>
      </c>
    </row>
    <row r="30" spans="1:5" ht="22.5">
      <c r="A30" s="28" t="s">
        <v>386</v>
      </c>
      <c r="B30" s="28" t="s">
        <v>387</v>
      </c>
      <c r="C30" s="28" t="s">
        <v>388</v>
      </c>
      <c r="D30" s="43" t="s">
        <v>389</v>
      </c>
      <c r="E30" s="12">
        <v>28422808</v>
      </c>
    </row>
    <row r="31" spans="1:5" ht="22.5">
      <c r="A31" s="28" t="s">
        <v>390</v>
      </c>
      <c r="B31" s="28" t="s">
        <v>391</v>
      </c>
      <c r="C31" s="28" t="s">
        <v>392</v>
      </c>
      <c r="D31" s="43" t="s">
        <v>349</v>
      </c>
      <c r="E31" s="12">
        <v>28798987</v>
      </c>
    </row>
    <row r="32" spans="1:5" ht="33.75">
      <c r="A32" s="28" t="s">
        <v>48</v>
      </c>
      <c r="B32" s="28" t="s">
        <v>49</v>
      </c>
      <c r="C32" s="28" t="s">
        <v>47</v>
      </c>
      <c r="D32" s="43" t="s">
        <v>393</v>
      </c>
      <c r="E32" s="12">
        <v>26361115</v>
      </c>
    </row>
    <row r="33" spans="1:5" ht="22.5">
      <c r="A33" s="28" t="s">
        <v>219</v>
      </c>
      <c r="B33" s="28" t="s">
        <v>220</v>
      </c>
      <c r="C33" s="28" t="s">
        <v>34</v>
      </c>
      <c r="D33" s="43" t="s">
        <v>221</v>
      </c>
      <c r="E33" s="12">
        <v>27513672</v>
      </c>
    </row>
    <row r="34" spans="1:5" ht="33.75">
      <c r="A34" s="28" t="s">
        <v>58</v>
      </c>
      <c r="B34" s="28" t="s">
        <v>65</v>
      </c>
      <c r="C34" s="28" t="s">
        <v>34</v>
      </c>
      <c r="D34" s="43" t="s">
        <v>394</v>
      </c>
      <c r="E34" s="12">
        <v>26361114</v>
      </c>
    </row>
    <row r="35" spans="1:5" ht="22.5">
      <c r="A35" s="28" t="s">
        <v>395</v>
      </c>
      <c r="B35" s="28" t="s">
        <v>396</v>
      </c>
      <c r="C35" s="28" t="s">
        <v>397</v>
      </c>
      <c r="D35" s="43" t="s">
        <v>398</v>
      </c>
      <c r="E35" s="12">
        <v>28508632</v>
      </c>
    </row>
    <row r="36" spans="1:5" ht="22.5">
      <c r="A36" s="28" t="s">
        <v>399</v>
      </c>
      <c r="B36" s="28" t="s">
        <v>400</v>
      </c>
      <c r="C36" s="28" t="s">
        <v>67</v>
      </c>
      <c r="D36" s="43" t="s">
        <v>215</v>
      </c>
      <c r="E36" s="12">
        <v>28505728</v>
      </c>
    </row>
    <row r="37" spans="1:5" ht="45">
      <c r="A37" s="28" t="s">
        <v>90</v>
      </c>
      <c r="B37" s="28" t="s">
        <v>127</v>
      </c>
      <c r="C37" s="28" t="s">
        <v>33</v>
      </c>
      <c r="D37" s="43" t="s">
        <v>401</v>
      </c>
      <c r="E37" s="12">
        <v>26322166</v>
      </c>
    </row>
    <row r="38" spans="1:5" ht="33.75">
      <c r="A38" s="28" t="s">
        <v>402</v>
      </c>
      <c r="B38" s="28" t="s">
        <v>403</v>
      </c>
      <c r="C38" s="28" t="s">
        <v>50</v>
      </c>
      <c r="D38" s="43" t="s">
        <v>373</v>
      </c>
      <c r="E38" s="12">
        <v>26491915</v>
      </c>
    </row>
    <row r="39" spans="1:5" ht="11.25">
      <c r="A39" s="28" t="s">
        <v>404</v>
      </c>
      <c r="B39" s="28" t="s">
        <v>405</v>
      </c>
      <c r="C39" s="28" t="s">
        <v>406</v>
      </c>
      <c r="D39" s="43" t="s">
        <v>331</v>
      </c>
      <c r="E39" s="12">
        <v>26380420</v>
      </c>
    </row>
    <row r="40" spans="1:4" ht="11.25">
      <c r="A40" s="28"/>
      <c r="B40" s="28"/>
      <c r="C40" s="28"/>
      <c r="D40" s="43"/>
    </row>
    <row r="41" spans="1:4" ht="11.25">
      <c r="A41" s="28"/>
      <c r="B41" s="28"/>
      <c r="C41" s="28"/>
      <c r="D41" s="43"/>
    </row>
    <row r="42" spans="1:4" ht="11.25">
      <c r="A42" s="28"/>
      <c r="B42" s="28"/>
      <c r="C42" s="28"/>
      <c r="D42" s="43"/>
    </row>
    <row r="43" spans="1:4" ht="11.25">
      <c r="A43" s="28"/>
      <c r="B43" s="28"/>
      <c r="C43" s="28"/>
      <c r="D43" s="43"/>
    </row>
    <row r="44" spans="1:4" ht="11.25">
      <c r="A44" s="28"/>
      <c r="B44" s="28"/>
      <c r="C44" s="28"/>
      <c r="D44" s="43"/>
    </row>
    <row r="45" spans="1:4" ht="11.25">
      <c r="A45" s="28"/>
      <c r="B45" s="28"/>
      <c r="C45" s="28"/>
      <c r="D45" s="43"/>
    </row>
    <row r="46" spans="1:4" ht="11.25">
      <c r="A46" s="28"/>
      <c r="B46" s="28"/>
      <c r="C46" s="28"/>
      <c r="D46" s="43"/>
    </row>
    <row r="47" spans="1:4" ht="11.25">
      <c r="A47" s="28"/>
      <c r="B47" s="28"/>
      <c r="C47" s="28"/>
      <c r="D47" s="43"/>
    </row>
  </sheetData>
  <sheetProtection formatColumns="0" formatRows="0"/>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6"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8" t="s">
        <v>15</v>
      </c>
      <c r="B1" s="28" t="s">
        <v>4</v>
      </c>
      <c r="C1" s="28" t="s">
        <v>5</v>
      </c>
      <c r="D1" s="28" t="s">
        <v>16</v>
      </c>
      <c r="E1" s="3" t="s">
        <v>17</v>
      </c>
    </row>
    <row r="2" spans="1:7" s="3" customFormat="1" ht="11.25">
      <c r="A2" s="28" t="s">
        <v>55</v>
      </c>
      <c r="B2" s="28" t="s">
        <v>63</v>
      </c>
      <c r="C2" s="28" t="s">
        <v>33</v>
      </c>
      <c r="D2" s="28" t="s">
        <v>138</v>
      </c>
      <c r="E2" s="28">
        <v>26420583</v>
      </c>
      <c r="F2" s="28"/>
      <c r="G2" s="28"/>
    </row>
    <row r="3" spans="1:7" s="3" customFormat="1" ht="11.25">
      <c r="A3" s="28" t="s">
        <v>31</v>
      </c>
      <c r="B3" s="28" t="s">
        <v>32</v>
      </c>
      <c r="C3" s="28" t="s">
        <v>107</v>
      </c>
      <c r="D3" s="28" t="s">
        <v>132</v>
      </c>
      <c r="E3" s="28">
        <v>26361102</v>
      </c>
      <c r="F3" s="28"/>
      <c r="G3" s="28"/>
    </row>
    <row r="4" spans="1:7" s="3" customFormat="1" ht="11.25">
      <c r="A4" s="28" t="s">
        <v>75</v>
      </c>
      <c r="B4" s="28" t="s">
        <v>110</v>
      </c>
      <c r="C4" s="28" t="s">
        <v>71</v>
      </c>
      <c r="D4" s="28" t="s">
        <v>74</v>
      </c>
      <c r="E4" s="28">
        <v>26322162</v>
      </c>
      <c r="F4" s="28"/>
      <c r="G4" s="28"/>
    </row>
    <row r="5" spans="1:7" s="3" customFormat="1" ht="11.25">
      <c r="A5" s="28" t="s">
        <v>76</v>
      </c>
      <c r="B5" s="28" t="s">
        <v>111</v>
      </c>
      <c r="C5" s="28" t="s">
        <v>46</v>
      </c>
      <c r="D5" s="28" t="s">
        <v>74</v>
      </c>
      <c r="E5" s="28">
        <v>26322153</v>
      </c>
      <c r="F5" s="28"/>
      <c r="G5" s="28"/>
    </row>
    <row r="6" spans="1:7" ht="11.25">
      <c r="A6" s="28" t="s">
        <v>77</v>
      </c>
      <c r="B6" s="28" t="s">
        <v>112</v>
      </c>
      <c r="C6" s="28" t="s">
        <v>113</v>
      </c>
      <c r="D6" s="28" t="s">
        <v>74</v>
      </c>
      <c r="E6" s="28">
        <v>27126047</v>
      </c>
      <c r="F6" s="28"/>
      <c r="G6" s="28"/>
    </row>
    <row r="7" spans="1:7" ht="11.25">
      <c r="A7" s="28" t="s">
        <v>78</v>
      </c>
      <c r="B7" s="28" t="s">
        <v>114</v>
      </c>
      <c r="C7" s="28" t="s">
        <v>115</v>
      </c>
      <c r="D7" s="28" t="s">
        <v>79</v>
      </c>
      <c r="E7" s="28">
        <v>26797003</v>
      </c>
      <c r="F7" s="28"/>
      <c r="G7" s="28"/>
    </row>
    <row r="8" spans="1:7" ht="11.25">
      <c r="A8" s="28" t="s">
        <v>80</v>
      </c>
      <c r="B8" s="28" t="s">
        <v>116</v>
      </c>
      <c r="C8" s="28" t="s">
        <v>47</v>
      </c>
      <c r="D8" s="28" t="s">
        <v>74</v>
      </c>
      <c r="E8" s="28">
        <v>26322163</v>
      </c>
      <c r="F8" s="28"/>
      <c r="G8" s="28"/>
    </row>
    <row r="9" spans="1:7" ht="11.25">
      <c r="A9" s="28" t="s">
        <v>81</v>
      </c>
      <c r="B9" s="28" t="s">
        <v>117</v>
      </c>
      <c r="C9" s="28" t="s">
        <v>50</v>
      </c>
      <c r="D9" s="28" t="s">
        <v>79</v>
      </c>
      <c r="E9" s="28">
        <v>26424359</v>
      </c>
      <c r="F9" s="28"/>
      <c r="G9" s="28"/>
    </row>
    <row r="10" spans="1:7" ht="11.25">
      <c r="A10" s="28" t="s">
        <v>82</v>
      </c>
      <c r="B10" s="28" t="s">
        <v>118</v>
      </c>
      <c r="C10" s="28" t="s">
        <v>33</v>
      </c>
      <c r="D10" s="28" t="s">
        <v>74</v>
      </c>
      <c r="E10" s="28">
        <v>26322156</v>
      </c>
      <c r="F10" s="28"/>
      <c r="G10" s="28"/>
    </row>
    <row r="11" spans="1:7" ht="11.25">
      <c r="A11" s="28" t="s">
        <v>83</v>
      </c>
      <c r="B11" s="28" t="s">
        <v>73</v>
      </c>
      <c r="C11" s="28" t="s">
        <v>119</v>
      </c>
      <c r="D11" s="28" t="s">
        <v>74</v>
      </c>
      <c r="E11" s="28">
        <v>26322159</v>
      </c>
      <c r="F11" s="28"/>
      <c r="G11" s="28"/>
    </row>
    <row r="12" spans="1:7" ht="11.25">
      <c r="A12" s="28" t="s">
        <v>84</v>
      </c>
      <c r="B12" s="28" t="s">
        <v>120</v>
      </c>
      <c r="C12" s="28" t="s">
        <v>42</v>
      </c>
      <c r="D12" s="28" t="s">
        <v>74</v>
      </c>
      <c r="E12" s="28">
        <v>26322161</v>
      </c>
      <c r="F12" s="28"/>
      <c r="G12" s="28"/>
    </row>
    <row r="13" spans="1:7" ht="11.25">
      <c r="A13" s="28" t="s">
        <v>85</v>
      </c>
      <c r="B13" s="28" t="s">
        <v>121</v>
      </c>
      <c r="C13" s="28" t="s">
        <v>71</v>
      </c>
      <c r="D13" s="28" t="s">
        <v>74</v>
      </c>
      <c r="E13" s="28">
        <v>26608446</v>
      </c>
      <c r="F13" s="28"/>
      <c r="G13" s="28"/>
    </row>
    <row r="14" spans="1:7" ht="11.25">
      <c r="A14" s="28" t="s">
        <v>86</v>
      </c>
      <c r="B14" s="28" t="s">
        <v>122</v>
      </c>
      <c r="C14" s="28" t="s">
        <v>69</v>
      </c>
      <c r="D14" s="28" t="s">
        <v>139</v>
      </c>
      <c r="E14" s="28">
        <v>26322164</v>
      </c>
      <c r="F14" s="28"/>
      <c r="G14" s="28"/>
    </row>
    <row r="15" spans="1:7" ht="11.25">
      <c r="A15" s="28" t="s">
        <v>87</v>
      </c>
      <c r="B15" s="28" t="s">
        <v>123</v>
      </c>
      <c r="C15" s="28" t="s">
        <v>41</v>
      </c>
      <c r="D15" s="28" t="s">
        <v>74</v>
      </c>
      <c r="E15" s="28">
        <v>26840521</v>
      </c>
      <c r="F15" s="28"/>
      <c r="G15" s="28"/>
    </row>
    <row r="16" spans="1:7" ht="11.25">
      <c r="A16" s="28" t="s">
        <v>88</v>
      </c>
      <c r="B16" s="28" t="s">
        <v>124</v>
      </c>
      <c r="C16" s="28" t="s">
        <v>46</v>
      </c>
      <c r="D16" s="28" t="s">
        <v>74</v>
      </c>
      <c r="E16" s="28">
        <v>26597512</v>
      </c>
      <c r="F16" s="28"/>
      <c r="G16" s="28"/>
    </row>
    <row r="17" spans="1:7" ht="11.25">
      <c r="A17" s="28" t="s">
        <v>89</v>
      </c>
      <c r="B17" s="28" t="s">
        <v>125</v>
      </c>
      <c r="C17" s="28" t="s">
        <v>126</v>
      </c>
      <c r="D17" s="28" t="s">
        <v>74</v>
      </c>
      <c r="E17" s="28">
        <v>26322158</v>
      </c>
      <c r="F17" s="28"/>
      <c r="G17" s="28"/>
    </row>
    <row r="18" spans="1:7" ht="11.25">
      <c r="A18" s="28" t="s">
        <v>90</v>
      </c>
      <c r="B18" s="28" t="s">
        <v>127</v>
      </c>
      <c r="C18" s="28" t="s">
        <v>33</v>
      </c>
      <c r="D18" s="28" t="s">
        <v>72</v>
      </c>
      <c r="E18" s="28">
        <v>26322166</v>
      </c>
      <c r="F18" s="28"/>
      <c r="G18" s="28"/>
    </row>
    <row r="19" spans="1:7" ht="11.25">
      <c r="A19" s="28" t="s">
        <v>91</v>
      </c>
      <c r="B19" s="28" t="s">
        <v>128</v>
      </c>
      <c r="C19" s="28" t="s">
        <v>71</v>
      </c>
      <c r="D19" s="28" t="s">
        <v>74</v>
      </c>
      <c r="E19" s="28">
        <v>26361117</v>
      </c>
      <c r="F19" s="28"/>
      <c r="G19" s="28"/>
    </row>
    <row r="20" spans="1:7" ht="11.25">
      <c r="A20" s="28" t="s">
        <v>92</v>
      </c>
      <c r="B20" s="28" t="s">
        <v>129</v>
      </c>
      <c r="C20" s="28" t="s">
        <v>130</v>
      </c>
      <c r="D20" s="28" t="s">
        <v>79</v>
      </c>
      <c r="E20" s="28">
        <v>26555876</v>
      </c>
      <c r="F20" s="28"/>
      <c r="G20" s="28"/>
    </row>
    <row r="21" spans="1:7" ht="11.25">
      <c r="A21" s="28" t="s">
        <v>106</v>
      </c>
      <c r="B21" s="28" t="s">
        <v>131</v>
      </c>
      <c r="C21" s="28" t="s">
        <v>43</v>
      </c>
      <c r="D21" s="28" t="s">
        <v>79</v>
      </c>
      <c r="E21" s="28">
        <v>26424207</v>
      </c>
      <c r="F21" s="28"/>
      <c r="G21" s="28"/>
    </row>
    <row r="22" spans="1:7" ht="11.25">
      <c r="A22" s="28" t="s">
        <v>133</v>
      </c>
      <c r="B22" s="28" t="s">
        <v>134</v>
      </c>
      <c r="C22" s="28" t="s">
        <v>135</v>
      </c>
      <c r="D22" s="28" t="s">
        <v>79</v>
      </c>
      <c r="E22" s="28">
        <v>26569253</v>
      </c>
      <c r="F22" s="28"/>
      <c r="G22" s="28"/>
    </row>
    <row r="23" spans="1:7" ht="11.25">
      <c r="A23" s="28" t="s">
        <v>136</v>
      </c>
      <c r="B23" s="28" t="s">
        <v>137</v>
      </c>
      <c r="C23" s="28" t="s">
        <v>41</v>
      </c>
      <c r="D23" s="28" t="s">
        <v>79</v>
      </c>
      <c r="E23" s="28">
        <v>26424139</v>
      </c>
      <c r="F23" s="28"/>
      <c r="G23" s="28"/>
    </row>
    <row r="24" spans="1:7" ht="11.25">
      <c r="A24" s="28"/>
      <c r="B24" s="28"/>
      <c r="C24" s="28"/>
      <c r="D24" s="28"/>
      <c r="E24" s="28"/>
      <c r="F24" s="28"/>
      <c r="G24" s="28"/>
    </row>
    <row r="25" spans="1:7" ht="11.25">
      <c r="A25" s="28"/>
      <c r="B25" s="28"/>
      <c r="C25" s="28"/>
      <c r="D25" s="28"/>
      <c r="E25" s="28"/>
      <c r="F25" s="28"/>
      <c r="G25" s="28"/>
    </row>
    <row r="26" spans="1:7" ht="11.25">
      <c r="A26" s="28"/>
      <c r="B26" s="28"/>
      <c r="C26" s="28"/>
      <c r="D26" s="28"/>
      <c r="E26" s="28"/>
      <c r="F26" s="28"/>
      <c r="G26" s="28"/>
    </row>
    <row r="27" spans="1:7" ht="11.25">
      <c r="A27" s="28"/>
      <c r="B27" s="28"/>
      <c r="C27" s="28"/>
      <c r="D27" s="28"/>
      <c r="E27" s="28"/>
      <c r="F27" s="28"/>
      <c r="G27" s="28"/>
    </row>
    <row r="28" spans="1:7" ht="11.25">
      <c r="A28" s="28"/>
      <c r="B28" s="28"/>
      <c r="C28" s="28"/>
      <c r="D28" s="28"/>
      <c r="E28" s="28"/>
      <c r="F28" s="28"/>
      <c r="G28" s="28"/>
    </row>
    <row r="29" spans="1:7" ht="11.25">
      <c r="A29" s="28"/>
      <c r="B29" s="28"/>
      <c r="C29" s="28"/>
      <c r="D29" s="28"/>
      <c r="E29" s="28"/>
      <c r="F29" s="28"/>
      <c r="G29" s="28"/>
    </row>
    <row r="30" spans="1:7" ht="11.25">
      <c r="A30" s="28"/>
      <c r="B30" s="28"/>
      <c r="C30" s="28"/>
      <c r="D30" s="28"/>
      <c r="E30" s="28"/>
      <c r="F30" s="28"/>
      <c r="G30" s="28"/>
    </row>
    <row r="31" spans="1:7" ht="11.25">
      <c r="A31" s="28"/>
      <c r="B31" s="28"/>
      <c r="C31" s="28"/>
      <c r="D31" s="28"/>
      <c r="E31" s="28"/>
      <c r="F31" s="28"/>
      <c r="G31" s="28"/>
    </row>
    <row r="32" spans="1:7" ht="11.25">
      <c r="A32" s="28"/>
      <c r="B32" s="28"/>
      <c r="C32" s="28"/>
      <c r="D32" s="28"/>
      <c r="E32" s="28"/>
      <c r="F32" s="28"/>
      <c r="G32" s="28"/>
    </row>
    <row r="33" spans="1:7" ht="11.25">
      <c r="A33" s="28"/>
      <c r="B33" s="28"/>
      <c r="C33" s="28"/>
      <c r="D33" s="28"/>
      <c r="E33" s="28"/>
      <c r="F33" s="28"/>
      <c r="G33" s="28"/>
    </row>
    <row r="34" spans="1:7" ht="11.25">
      <c r="A34" s="28"/>
      <c r="B34" s="28"/>
      <c r="C34" s="28"/>
      <c r="D34" s="28"/>
      <c r="E34" s="28"/>
      <c r="F34" s="28"/>
      <c r="G34" s="28"/>
    </row>
    <row r="35" spans="1:7" ht="11.25">
      <c r="A35" s="28"/>
      <c r="B35" s="28"/>
      <c r="C35" s="28"/>
      <c r="D35" s="28"/>
      <c r="E35" s="28"/>
      <c r="F35" s="28"/>
      <c r="G35" s="28"/>
    </row>
    <row r="36" spans="1:7" ht="11.25">
      <c r="A36" s="28"/>
      <c r="B36" s="28"/>
      <c r="C36" s="28"/>
      <c r="D36" s="28"/>
      <c r="E36" s="28"/>
      <c r="F36" s="28"/>
      <c r="G36" s="28"/>
    </row>
    <row r="37" spans="1:7" ht="11.25">
      <c r="A37" s="28"/>
      <c r="B37" s="28"/>
      <c r="C37" s="28"/>
      <c r="D37" s="28"/>
      <c r="E37" s="28"/>
      <c r="F37" s="28"/>
      <c r="G37" s="28"/>
    </row>
    <row r="38" spans="1:7" ht="11.25">
      <c r="A38" s="28"/>
      <c r="B38" s="28"/>
      <c r="C38" s="28"/>
      <c r="D38" s="28"/>
      <c r="E38" s="28"/>
      <c r="F38" s="28"/>
      <c r="G38" s="28"/>
    </row>
    <row r="39" spans="1:7" ht="11.25">
      <c r="A39" s="28"/>
      <c r="B39" s="28"/>
      <c r="C39" s="28"/>
      <c r="D39" s="28"/>
      <c r="E39" s="28"/>
      <c r="F39" s="28"/>
      <c r="G39" s="28"/>
    </row>
    <row r="40" spans="1:7" ht="11.25">
      <c r="A40" s="28"/>
      <c r="B40" s="28"/>
      <c r="C40" s="28"/>
      <c r="D40" s="28"/>
      <c r="E40" s="28"/>
      <c r="F40" s="28"/>
      <c r="G40" s="28"/>
    </row>
    <row r="41" spans="1:7" ht="11.25">
      <c r="A41" s="28"/>
      <c r="B41" s="28"/>
      <c r="C41" s="28"/>
      <c r="D41" s="28"/>
      <c r="E41" s="28"/>
      <c r="F41" s="28"/>
      <c r="G41" s="28"/>
    </row>
    <row r="42" spans="1:7" ht="11.25">
      <c r="A42" s="28"/>
      <c r="B42" s="28"/>
      <c r="C42" s="28"/>
      <c r="D42" s="28"/>
      <c r="E42" s="28"/>
      <c r="F42" s="28"/>
      <c r="G42" s="28"/>
    </row>
    <row r="43" spans="1:7" ht="11.25">
      <c r="A43" s="28"/>
      <c r="B43" s="28"/>
      <c r="C43" s="28"/>
      <c r="D43" s="28"/>
      <c r="E43" s="28"/>
      <c r="F43" s="28"/>
      <c r="G43" s="28"/>
    </row>
    <row r="44" spans="1:7" ht="11.25">
      <c r="A44" s="28"/>
      <c r="B44" s="28"/>
      <c r="C44" s="28"/>
      <c r="D44" s="28"/>
      <c r="E44" s="28"/>
      <c r="F44" s="28"/>
      <c r="G44" s="28"/>
    </row>
    <row r="45" spans="1:7" ht="11.25">
      <c r="A45" s="28"/>
      <c r="B45" s="28"/>
      <c r="C45" s="28"/>
      <c r="D45" s="28"/>
      <c r="E45" s="28"/>
      <c r="F45" s="28"/>
      <c r="G45" s="28"/>
    </row>
    <row r="46" spans="1:7" ht="11.25">
      <c r="A46" s="28"/>
      <c r="B46" s="28"/>
      <c r="C46" s="28"/>
      <c r="D46" s="28"/>
      <c r="E46" s="28"/>
      <c r="F46" s="28"/>
      <c r="G46" s="28"/>
    </row>
    <row r="47" spans="1:7" ht="11.25">
      <c r="A47" s="28"/>
      <c r="B47" s="28"/>
      <c r="C47" s="28"/>
      <c r="D47" s="28"/>
      <c r="E47" s="28"/>
      <c r="F47" s="28"/>
      <c r="G47" s="28"/>
    </row>
    <row r="48" spans="1:7" ht="11.25">
      <c r="A48" s="28"/>
      <c r="B48" s="28"/>
      <c r="C48" s="28"/>
      <c r="D48" s="28"/>
      <c r="E48" s="28"/>
      <c r="F48" s="28"/>
      <c r="G48" s="28"/>
    </row>
    <row r="49" spans="1:7" ht="11.25">
      <c r="A49" s="28"/>
      <c r="B49" s="28"/>
      <c r="C49" s="28"/>
      <c r="D49" s="28"/>
      <c r="E49" s="28"/>
      <c r="F49" s="28"/>
      <c r="G49" s="28"/>
    </row>
    <row r="50" spans="1:7" ht="11.25">
      <c r="A50" s="28"/>
      <c r="B50" s="28"/>
      <c r="C50" s="28"/>
      <c r="D50" s="28"/>
      <c r="E50" s="28"/>
      <c r="F50" s="28"/>
      <c r="G50" s="28"/>
    </row>
    <row r="51" spans="1:7" ht="11.25">
      <c r="A51" s="28"/>
      <c r="B51" s="28"/>
      <c r="C51" s="28"/>
      <c r="D51" s="28"/>
      <c r="E51" s="28"/>
      <c r="F51" s="28"/>
      <c r="G51" s="28"/>
    </row>
    <row r="52" spans="1:7" ht="11.25">
      <c r="A52" s="28"/>
      <c r="B52" s="28"/>
      <c r="C52" s="28"/>
      <c r="D52" s="28"/>
      <c r="E52" s="28"/>
      <c r="F52" s="28"/>
      <c r="G52" s="28"/>
    </row>
    <row r="53" spans="1:7" ht="11.25">
      <c r="A53" s="28"/>
      <c r="B53" s="28"/>
      <c r="C53" s="28"/>
      <c r="D53" s="28"/>
      <c r="E53" s="28"/>
      <c r="F53" s="28"/>
      <c r="G53" s="28"/>
    </row>
    <row r="54" spans="1:7" ht="11.25">
      <c r="A54" s="28"/>
      <c r="B54" s="28"/>
      <c r="C54" s="28"/>
      <c r="D54" s="28"/>
      <c r="E54" s="28"/>
      <c r="F54" s="28"/>
      <c r="G54" s="28"/>
    </row>
    <row r="55" spans="1:7" ht="11.25">
      <c r="A55" s="28"/>
      <c r="B55" s="28"/>
      <c r="C55" s="28"/>
      <c r="D55" s="28"/>
      <c r="E55" s="28"/>
      <c r="F55" s="28"/>
      <c r="G55" s="28"/>
    </row>
    <row r="56" spans="1:7" ht="11.25">
      <c r="A56" s="28"/>
      <c r="B56" s="28"/>
      <c r="C56" s="28"/>
      <c r="D56" s="28"/>
      <c r="E56" s="28"/>
      <c r="F56" s="28"/>
      <c r="G56" s="28"/>
    </row>
    <row r="57" spans="1:7" ht="11.25">
      <c r="A57" s="28"/>
      <c r="B57" s="28"/>
      <c r="C57" s="28"/>
      <c r="D57" s="28"/>
      <c r="E57" s="28"/>
      <c r="F57" s="28"/>
      <c r="G57" s="28"/>
    </row>
    <row r="58" spans="1:7" ht="11.25">
      <c r="A58" s="28"/>
      <c r="B58" s="28"/>
      <c r="C58" s="28"/>
      <c r="D58" s="28"/>
      <c r="E58" s="28"/>
      <c r="F58" s="28"/>
      <c r="G58" s="28"/>
    </row>
    <row r="59" spans="1:7" ht="11.25">
      <c r="A59" s="28"/>
      <c r="B59" s="28"/>
      <c r="C59" s="28"/>
      <c r="D59" s="28"/>
      <c r="E59" s="28"/>
      <c r="F59" s="28"/>
      <c r="G59" s="28"/>
    </row>
    <row r="60" spans="1:7" ht="11.25">
      <c r="A60" s="28"/>
      <c r="B60" s="28"/>
      <c r="C60" s="28"/>
      <c r="D60" s="28"/>
      <c r="E60" s="28"/>
      <c r="F60" s="28"/>
      <c r="G60" s="28"/>
    </row>
    <row r="61" spans="1:7" ht="11.25">
      <c r="A61" s="28"/>
      <c r="B61" s="28"/>
      <c r="C61" s="28"/>
      <c r="D61" s="28"/>
      <c r="E61" s="28"/>
      <c r="F61" s="28"/>
      <c r="G61" s="28"/>
    </row>
    <row r="62" spans="1:7" ht="11.25">
      <c r="A62" s="28"/>
      <c r="B62" s="28"/>
      <c r="C62" s="28"/>
      <c r="D62" s="28"/>
      <c r="E62" s="28"/>
      <c r="F62" s="28"/>
      <c r="G62" s="28"/>
    </row>
    <row r="63" spans="1:7" ht="11.25">
      <c r="A63" s="28"/>
      <c r="B63" s="28"/>
      <c r="C63" s="28"/>
      <c r="D63" s="28"/>
      <c r="E63" s="28"/>
      <c r="F63" s="28"/>
      <c r="G63" s="28"/>
    </row>
    <row r="64" spans="1:7" ht="11.25">
      <c r="A64" s="28"/>
      <c r="B64" s="28"/>
      <c r="C64" s="28"/>
      <c r="D64" s="28"/>
      <c r="E64" s="28"/>
      <c r="F64" s="28"/>
      <c r="G64" s="28"/>
    </row>
    <row r="65" spans="1:7" ht="11.25">
      <c r="A65" s="28"/>
      <c r="B65" s="28"/>
      <c r="C65" s="28"/>
      <c r="D65" s="28"/>
      <c r="E65" s="28"/>
      <c r="F65" s="28"/>
      <c r="G65" s="28"/>
    </row>
    <row r="66" spans="1:7" ht="11.25">
      <c r="A66" s="28"/>
      <c r="B66" s="28"/>
      <c r="C66" s="28"/>
      <c r="D66" s="28"/>
      <c r="E66" s="28"/>
      <c r="F66" s="28"/>
      <c r="G66" s="28"/>
    </row>
    <row r="67" spans="1:7" ht="11.25">
      <c r="A67" s="28"/>
      <c r="B67" s="28"/>
      <c r="C67" s="28"/>
      <c r="D67" s="28"/>
      <c r="E67" s="28"/>
      <c r="F67" s="28"/>
      <c r="G67" s="28"/>
    </row>
    <row r="68" spans="1:7" ht="11.25">
      <c r="A68" s="28"/>
      <c r="B68" s="28"/>
      <c r="C68" s="28"/>
      <c r="D68" s="28"/>
      <c r="E68" s="28"/>
      <c r="F68" s="28"/>
      <c r="G68" s="28"/>
    </row>
    <row r="69" spans="1:7" ht="11.25">
      <c r="A69" s="28"/>
      <c r="B69" s="28"/>
      <c r="C69" s="28"/>
      <c r="D69" s="28"/>
      <c r="E69" s="28"/>
      <c r="F69" s="28"/>
      <c r="G69" s="28"/>
    </row>
    <row r="70" spans="1:7" ht="11.25">
      <c r="A70" s="28"/>
      <c r="B70" s="28"/>
      <c r="C70" s="28"/>
      <c r="D70" s="28"/>
      <c r="E70" s="28"/>
      <c r="F70" s="28"/>
      <c r="G70" s="28"/>
    </row>
    <row r="71" spans="1:7" ht="11.25">
      <c r="A71" s="28"/>
      <c r="B71" s="28"/>
      <c r="C71" s="28"/>
      <c r="D71" s="28"/>
      <c r="E71" s="28"/>
      <c r="F71" s="28"/>
      <c r="G71" s="28"/>
    </row>
    <row r="72" spans="1:7" ht="11.25">
      <c r="A72" s="28"/>
      <c r="B72" s="28"/>
      <c r="C72" s="28"/>
      <c r="D72" s="28"/>
      <c r="E72" s="28"/>
      <c r="F72" s="28"/>
      <c r="G72" s="28"/>
    </row>
    <row r="73" spans="1:7" ht="11.25">
      <c r="A73" s="28"/>
      <c r="B73" s="28"/>
      <c r="C73" s="28"/>
      <c r="D73" s="28"/>
      <c r="E73" s="28"/>
      <c r="F73" s="28"/>
      <c r="G73" s="28"/>
    </row>
    <row r="74" spans="1:7" ht="11.25">
      <c r="A74" s="28"/>
      <c r="B74" s="28"/>
      <c r="C74" s="28"/>
      <c r="D74" s="28"/>
      <c r="E74" s="28"/>
      <c r="F74" s="28"/>
      <c r="G74" s="28"/>
    </row>
    <row r="75" spans="1:7" ht="11.25">
      <c r="A75" s="28"/>
      <c r="B75" s="28"/>
      <c r="C75" s="28"/>
      <c r="D75" s="28"/>
      <c r="E75" s="28"/>
      <c r="F75" s="28"/>
      <c r="G75" s="28"/>
    </row>
    <row r="76" spans="1:7" ht="11.25">
      <c r="A76" s="28"/>
      <c r="B76" s="28"/>
      <c r="C76" s="28"/>
      <c r="D76" s="28"/>
      <c r="E76" s="28"/>
      <c r="F76" s="28"/>
      <c r="G76" s="28"/>
    </row>
    <row r="77" spans="1:7" ht="11.25">
      <c r="A77" s="28"/>
      <c r="B77" s="28"/>
      <c r="C77" s="28"/>
      <c r="D77" s="28"/>
      <c r="E77" s="28"/>
      <c r="F77" s="28"/>
      <c r="G77" s="28"/>
    </row>
    <row r="78" spans="1:7" ht="11.25">
      <c r="A78" s="28"/>
      <c r="B78" s="28"/>
      <c r="C78" s="28"/>
      <c r="D78" s="28"/>
      <c r="E78" s="28"/>
      <c r="F78" s="28"/>
      <c r="G78" s="28"/>
    </row>
    <row r="79" spans="1:7" ht="11.25">
      <c r="A79" s="28"/>
      <c r="B79" s="28"/>
      <c r="C79" s="28"/>
      <c r="D79" s="28"/>
      <c r="E79" s="28"/>
      <c r="F79" s="28"/>
      <c r="G79" s="28"/>
    </row>
    <row r="80" spans="1:7" ht="11.25">
      <c r="A80" s="28"/>
      <c r="B80" s="28"/>
      <c r="C80" s="28"/>
      <c r="D80" s="28"/>
      <c r="E80" s="28"/>
      <c r="F80" s="28"/>
      <c r="G80" s="28"/>
    </row>
    <row r="81" spans="1:7" ht="11.25">
      <c r="A81" s="28"/>
      <c r="B81" s="28"/>
      <c r="C81" s="28"/>
      <c r="D81" s="28"/>
      <c r="E81" s="28"/>
      <c r="F81" s="28"/>
      <c r="G81" s="28"/>
    </row>
    <row r="82" spans="1:7" ht="11.25">
      <c r="A82" s="28"/>
      <c r="B82" s="28"/>
      <c r="C82" s="28"/>
      <c r="D82" s="28"/>
      <c r="E82" s="28"/>
      <c r="F82" s="28"/>
      <c r="G82" s="28"/>
    </row>
  </sheetData>
  <sheetProtection formatColumns="0" formatRows="0"/>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_10">
    <pageSetUpPr fitToPage="1"/>
  </sheetPr>
  <dimension ref="A1:Q52"/>
  <sheetViews>
    <sheetView showGridLines="0" workbookViewId="0" topLeftCell="C4">
      <selection activeCell="K14" sqref="K14"/>
    </sheetView>
  </sheetViews>
  <sheetFormatPr defaultColWidth="9.140625" defaultRowHeight="11.25"/>
  <cols>
    <col min="1" max="1" width="8.28125" style="33" hidden="1" customWidth="1"/>
    <col min="2" max="2" width="7.140625" style="32" hidden="1" customWidth="1"/>
    <col min="3" max="3" width="15.7109375" style="10" customWidth="1"/>
    <col min="4" max="4" width="7.140625" style="12" customWidth="1"/>
    <col min="5" max="5" width="34.28125" style="12" customWidth="1"/>
    <col min="6" max="6" width="21.57421875" style="12" customWidth="1"/>
    <col min="7" max="7" width="33.140625" style="27" customWidth="1"/>
    <col min="8" max="8" width="7.140625" style="27" customWidth="1"/>
    <col min="9" max="9" width="23.28125" style="26" customWidth="1"/>
    <col min="10" max="10" width="11.8515625" style="12" bestFit="1" customWidth="1"/>
    <col min="11" max="15" width="9.140625" style="12" customWidth="1"/>
    <col min="16" max="17" width="9.140625" style="45" customWidth="1"/>
    <col min="18" max="16384" width="9.140625" style="12" customWidth="1"/>
  </cols>
  <sheetData>
    <row r="1" spans="1:17" s="33" customFormat="1" ht="14.25" customHeight="1" hidden="1">
      <c r="A1" s="31"/>
      <c r="B1" s="32"/>
      <c r="G1" s="36"/>
      <c r="H1" s="36"/>
      <c r="P1" s="44"/>
      <c r="Q1" s="44"/>
    </row>
    <row r="2" spans="1:17" s="33" customFormat="1" ht="14.25" customHeight="1" hidden="1">
      <c r="A2" s="31"/>
      <c r="B2" s="32"/>
      <c r="G2" s="36"/>
      <c r="H2" s="36"/>
      <c r="P2" s="44"/>
      <c r="Q2" s="44"/>
    </row>
    <row r="3" spans="1:17" s="33" customFormat="1" ht="14.25" customHeight="1" hidden="1">
      <c r="A3" s="31"/>
      <c r="B3" s="32"/>
      <c r="G3" s="36"/>
      <c r="H3" s="36"/>
      <c r="P3" s="44"/>
      <c r="Q3" s="44"/>
    </row>
    <row r="4" spans="1:17" s="3" customFormat="1" ht="14.25" customHeight="1">
      <c r="A4" s="33"/>
      <c r="B4" s="32"/>
      <c r="G4" s="294" t="str">
        <f>FORMCODE</f>
        <v>HVS.OPENINFO.TARIF.4.178</v>
      </c>
      <c r="H4" s="294"/>
      <c r="I4" s="4"/>
      <c r="P4" s="45"/>
      <c r="Q4" s="45"/>
    </row>
    <row r="5" spans="1:17" s="3" customFormat="1" ht="14.25" customHeight="1">
      <c r="A5" s="33"/>
      <c r="B5" s="32"/>
      <c r="D5" s="6"/>
      <c r="E5" s="6"/>
      <c r="F5" s="6"/>
      <c r="G5" s="294" t="str">
        <f>VERSION</f>
        <v>Версия 1.3</v>
      </c>
      <c r="H5" s="294"/>
      <c r="I5" s="5"/>
      <c r="P5" s="45"/>
      <c r="Q5" s="45"/>
    </row>
    <row r="6" spans="1:17" s="3" customFormat="1" ht="14.25" customHeight="1">
      <c r="A6" s="33"/>
      <c r="B6" s="32"/>
      <c r="D6" s="6"/>
      <c r="E6" s="7"/>
      <c r="F6" s="8"/>
      <c r="G6" s="9"/>
      <c r="H6" s="9"/>
      <c r="I6" s="5"/>
      <c r="P6" s="45"/>
      <c r="Q6" s="45"/>
    </row>
    <row r="7" spans="1:17" s="20" customFormat="1" ht="30" customHeight="1">
      <c r="A7" s="33"/>
      <c r="B7" s="32"/>
      <c r="C7" s="71"/>
      <c r="D7" s="323" t="str">
        <f>FORMNAME</f>
        <v>Общая информация. Данные об установленном тарифе на год. Холодное водоснабжение.</v>
      </c>
      <c r="E7" s="323"/>
      <c r="F7" s="323"/>
      <c r="G7" s="323"/>
      <c r="H7" s="323"/>
      <c r="I7" s="11"/>
      <c r="P7" s="72"/>
      <c r="Q7" s="72"/>
    </row>
    <row r="8" spans="1:17" s="16" customFormat="1" ht="11.25">
      <c r="A8" s="33"/>
      <c r="B8" s="32"/>
      <c r="C8" s="13"/>
      <c r="D8" s="14"/>
      <c r="E8" s="14"/>
      <c r="F8" s="14"/>
      <c r="G8" s="14"/>
      <c r="H8" s="14"/>
      <c r="I8" s="15"/>
      <c r="P8" s="46"/>
      <c r="Q8" s="46"/>
    </row>
    <row r="9" spans="1:17" s="16" customFormat="1" ht="14.25" customHeight="1">
      <c r="A9" s="33"/>
      <c r="B9" s="32"/>
      <c r="C9" s="13"/>
      <c r="D9" s="324" t="s">
        <v>180</v>
      </c>
      <c r="E9" s="324"/>
      <c r="F9" s="324"/>
      <c r="G9" s="324"/>
      <c r="H9" s="324"/>
      <c r="I9" s="15"/>
      <c r="P9" s="46"/>
      <c r="Q9" s="46"/>
    </row>
    <row r="10" spans="4:17" ht="11.25">
      <c r="D10" s="265"/>
      <c r="E10" s="266"/>
      <c r="F10" s="266"/>
      <c r="G10" s="267"/>
      <c r="H10" s="268"/>
      <c r="I10" s="11"/>
      <c r="P10" s="46"/>
      <c r="Q10" s="46"/>
    </row>
    <row r="11" spans="4:17" ht="15" customHeight="1">
      <c r="D11" s="269"/>
      <c r="E11" s="15"/>
      <c r="F11" s="15"/>
      <c r="G11" s="17"/>
      <c r="H11" s="270"/>
      <c r="I11" s="11"/>
      <c r="P11" s="46"/>
      <c r="Q11" s="46"/>
    </row>
    <row r="12" spans="4:17" ht="39.75" customHeight="1">
      <c r="D12" s="269"/>
      <c r="E12" s="73"/>
      <c r="F12" s="325" t="s">
        <v>407</v>
      </c>
      <c r="G12" s="326"/>
      <c r="H12" s="270"/>
      <c r="I12" s="11"/>
      <c r="P12" s="46"/>
      <c r="Q12" s="46"/>
    </row>
    <row r="13" spans="4:17" ht="15" customHeight="1">
      <c r="D13" s="271"/>
      <c r="E13" s="18"/>
      <c r="F13" s="334"/>
      <c r="G13" s="334"/>
      <c r="H13" s="272"/>
      <c r="I13" s="20"/>
      <c r="P13" s="46"/>
      <c r="Q13" s="46"/>
    </row>
    <row r="14" spans="3:17" ht="27.75" customHeight="1">
      <c r="C14" s="21"/>
      <c r="D14" s="271"/>
      <c r="E14" s="74" t="s">
        <v>3</v>
      </c>
      <c r="F14" s="335"/>
      <c r="G14" s="336"/>
      <c r="H14" s="272"/>
      <c r="I14" s="20"/>
      <c r="P14" s="46"/>
      <c r="Q14" s="46"/>
    </row>
    <row r="15" spans="4:17" ht="27.75" customHeight="1">
      <c r="D15" s="271"/>
      <c r="E15" s="75" t="s">
        <v>4</v>
      </c>
      <c r="F15" s="337"/>
      <c r="G15" s="338"/>
      <c r="H15" s="273"/>
      <c r="I15" s="20"/>
      <c r="P15" s="46"/>
      <c r="Q15" s="46"/>
    </row>
    <row r="16" spans="4:17" ht="27.75" customHeight="1">
      <c r="D16" s="271"/>
      <c r="E16" s="76" t="s">
        <v>5</v>
      </c>
      <c r="F16" s="316"/>
      <c r="G16" s="317"/>
      <c r="H16" s="273"/>
      <c r="I16" s="20"/>
      <c r="P16" s="46"/>
      <c r="Q16" s="46"/>
    </row>
    <row r="17" spans="4:17" ht="15" customHeight="1">
      <c r="D17" s="269"/>
      <c r="E17" s="15"/>
      <c r="F17" s="15"/>
      <c r="G17" s="17"/>
      <c r="H17" s="270"/>
      <c r="I17" s="11"/>
      <c r="P17" s="46"/>
      <c r="Q17" s="46"/>
    </row>
    <row r="18" spans="4:17" ht="27.75" customHeight="1">
      <c r="D18" s="271"/>
      <c r="E18" s="77" t="s">
        <v>25</v>
      </c>
      <c r="F18" s="316" t="s">
        <v>108</v>
      </c>
      <c r="G18" s="317"/>
      <c r="H18" s="274"/>
      <c r="I18" s="22"/>
      <c r="J18" s="23"/>
      <c r="P18" s="46"/>
      <c r="Q18" s="46"/>
    </row>
    <row r="19" spans="4:17" ht="15" customHeight="1">
      <c r="D19" s="269"/>
      <c r="E19" s="15"/>
      <c r="F19" s="15"/>
      <c r="G19" s="17"/>
      <c r="H19" s="270"/>
      <c r="I19" s="11"/>
      <c r="P19" s="46"/>
      <c r="Q19" s="46"/>
    </row>
    <row r="20" spans="4:17" ht="34.5" customHeight="1">
      <c r="D20" s="271"/>
      <c r="E20" s="77" t="s">
        <v>311</v>
      </c>
      <c r="F20" s="316" t="s">
        <v>331</v>
      </c>
      <c r="G20" s="317"/>
      <c r="H20" s="274"/>
      <c r="I20" s="22"/>
      <c r="J20" s="23"/>
      <c r="P20" s="46"/>
      <c r="Q20" s="46"/>
    </row>
    <row r="21" spans="4:17" ht="15" customHeight="1">
      <c r="D21" s="269"/>
      <c r="E21" s="15"/>
      <c r="F21" s="15"/>
      <c r="G21" s="17"/>
      <c r="H21" s="270"/>
      <c r="I21" s="11"/>
      <c r="P21" s="46"/>
      <c r="Q21" s="46"/>
    </row>
    <row r="22" spans="4:17" ht="22.5" customHeight="1">
      <c r="D22" s="271"/>
      <c r="E22" s="320" t="s">
        <v>309</v>
      </c>
      <c r="F22" s="321"/>
      <c r="G22" s="322"/>
      <c r="H22" s="274"/>
      <c r="I22" s="22"/>
      <c r="J22" s="23"/>
      <c r="P22" s="46"/>
      <c r="Q22" s="46"/>
    </row>
    <row r="23" spans="4:17" ht="27.75" customHeight="1">
      <c r="D23" s="271"/>
      <c r="E23" s="78" t="s">
        <v>6</v>
      </c>
      <c r="F23" s="327"/>
      <c r="G23" s="328"/>
      <c r="H23" s="272"/>
      <c r="I23" s="20"/>
      <c r="P23" s="46"/>
      <c r="Q23" s="46"/>
    </row>
    <row r="24" spans="4:17" ht="15" customHeight="1">
      <c r="D24" s="269"/>
      <c r="E24" s="15"/>
      <c r="F24" s="15"/>
      <c r="G24" s="17"/>
      <c r="H24" s="270"/>
      <c r="I24" s="11"/>
      <c r="P24" s="46"/>
      <c r="Q24" s="46"/>
    </row>
    <row r="25" spans="4:17" ht="29.25" customHeight="1">
      <c r="D25" s="269"/>
      <c r="E25" s="331" t="s">
        <v>189</v>
      </c>
      <c r="F25" s="332"/>
      <c r="G25" s="333"/>
      <c r="H25" s="270"/>
      <c r="I25" s="11"/>
      <c r="P25" s="46"/>
      <c r="Q25" s="46"/>
    </row>
    <row r="26" spans="4:17" ht="27.75" customHeight="1">
      <c r="D26" s="271"/>
      <c r="E26" s="261" t="s">
        <v>190</v>
      </c>
      <c r="F26" s="314" t="s">
        <v>192</v>
      </c>
      <c r="G26" s="315"/>
      <c r="H26" s="274"/>
      <c r="I26" s="22"/>
      <c r="J26" s="23"/>
      <c r="P26" s="46"/>
      <c r="Q26" s="46"/>
    </row>
    <row r="27" spans="4:17" ht="27.75" customHeight="1">
      <c r="D27" s="271"/>
      <c r="E27" s="261" t="s">
        <v>312</v>
      </c>
      <c r="F27" s="314"/>
      <c r="G27" s="315"/>
      <c r="H27" s="274"/>
      <c r="I27" s="22"/>
      <c r="J27" s="23"/>
      <c r="P27" s="46"/>
      <c r="Q27" s="46"/>
    </row>
    <row r="28" spans="4:17" ht="27.75" customHeight="1">
      <c r="D28" s="271"/>
      <c r="E28" s="261" t="s">
        <v>313</v>
      </c>
      <c r="F28" s="314"/>
      <c r="G28" s="315"/>
      <c r="H28" s="274"/>
      <c r="I28" s="22"/>
      <c r="J28" s="23"/>
      <c r="P28" s="46"/>
      <c r="Q28" s="46"/>
    </row>
    <row r="29" spans="4:17" ht="27.75" customHeight="1">
      <c r="D29" s="271"/>
      <c r="E29" s="261" t="s">
        <v>314</v>
      </c>
      <c r="F29" s="314"/>
      <c r="G29" s="315"/>
      <c r="H29" s="274"/>
      <c r="I29" s="22"/>
      <c r="J29" s="23"/>
      <c r="P29" s="46"/>
      <c r="Q29" s="46"/>
    </row>
    <row r="30" spans="4:17" ht="27.75" customHeight="1">
      <c r="D30" s="271"/>
      <c r="E30" s="261" t="s">
        <v>315</v>
      </c>
      <c r="F30" s="314"/>
      <c r="G30" s="315"/>
      <c r="H30" s="274"/>
      <c r="I30" s="22"/>
      <c r="J30" s="23"/>
      <c r="P30" s="46"/>
      <c r="Q30" s="46"/>
    </row>
    <row r="31" spans="4:17" ht="36.75" customHeight="1">
      <c r="D31" s="271"/>
      <c r="E31" s="262" t="s">
        <v>316</v>
      </c>
      <c r="F31" s="312"/>
      <c r="G31" s="313"/>
      <c r="H31" s="274"/>
      <c r="I31" s="22"/>
      <c r="J31" s="23"/>
      <c r="P31" s="46"/>
      <c r="Q31" s="46"/>
    </row>
    <row r="32" spans="4:17" ht="15" customHeight="1">
      <c r="D32" s="271"/>
      <c r="E32" s="18"/>
      <c r="F32" s="15"/>
      <c r="G32" s="19"/>
      <c r="H32" s="274"/>
      <c r="I32" s="221"/>
      <c r="J32" s="23"/>
      <c r="P32" s="12"/>
      <c r="Q32" s="12"/>
    </row>
    <row r="33" spans="4:10" ht="22.5" customHeight="1">
      <c r="D33" s="271"/>
      <c r="E33" s="301" t="s">
        <v>7</v>
      </c>
      <c r="F33" s="302"/>
      <c r="G33" s="303"/>
      <c r="H33" s="273"/>
      <c r="I33" s="39"/>
      <c r="J33" s="39"/>
    </row>
    <row r="34" spans="1:9" ht="23.25" customHeight="1">
      <c r="A34" s="34"/>
      <c r="D34" s="269"/>
      <c r="E34" s="79" t="s">
        <v>8</v>
      </c>
      <c r="F34" s="304"/>
      <c r="G34" s="305"/>
      <c r="H34" s="273"/>
      <c r="I34" s="40"/>
    </row>
    <row r="35" spans="1:9" ht="27.75" customHeight="1">
      <c r="A35" s="34"/>
      <c r="D35" s="269"/>
      <c r="E35" s="80" t="s">
        <v>9</v>
      </c>
      <c r="F35" s="306"/>
      <c r="G35" s="307"/>
      <c r="H35" s="273"/>
      <c r="I35" s="41"/>
    </row>
    <row r="36" spans="4:9" ht="15" customHeight="1">
      <c r="D36" s="271"/>
      <c r="E36" s="18"/>
      <c r="F36" s="15"/>
      <c r="G36" s="19"/>
      <c r="H36" s="273"/>
      <c r="I36" s="20"/>
    </row>
    <row r="37" spans="4:9" ht="22.5" customHeight="1">
      <c r="D37" s="271"/>
      <c r="E37" s="301" t="s">
        <v>18</v>
      </c>
      <c r="F37" s="302"/>
      <c r="G37" s="303"/>
      <c r="H37" s="273"/>
      <c r="I37" s="20"/>
    </row>
    <row r="38" spans="4:9" ht="27.75" customHeight="1">
      <c r="D38" s="271"/>
      <c r="E38" s="81" t="s">
        <v>11</v>
      </c>
      <c r="F38" s="310"/>
      <c r="G38" s="311"/>
      <c r="H38" s="273"/>
      <c r="I38" s="20"/>
    </row>
    <row r="39" spans="4:9" ht="27.75" customHeight="1">
      <c r="D39" s="271"/>
      <c r="E39" s="82" t="s">
        <v>12</v>
      </c>
      <c r="F39" s="329"/>
      <c r="G39" s="330"/>
      <c r="H39" s="273"/>
      <c r="I39" s="20"/>
    </row>
    <row r="40" spans="4:9" ht="15" customHeight="1">
      <c r="D40" s="271"/>
      <c r="E40" s="18"/>
      <c r="F40" s="15"/>
      <c r="G40" s="19"/>
      <c r="H40" s="273"/>
      <c r="I40" s="20"/>
    </row>
    <row r="41" spans="1:9" ht="22.5" customHeight="1">
      <c r="A41" s="34"/>
      <c r="D41" s="269"/>
      <c r="E41" s="301" t="s">
        <v>10</v>
      </c>
      <c r="F41" s="302"/>
      <c r="G41" s="303"/>
      <c r="H41" s="273"/>
      <c r="I41" s="11"/>
    </row>
    <row r="42" spans="1:9" ht="27.75" customHeight="1">
      <c r="A42" s="34"/>
      <c r="B42" s="35"/>
      <c r="D42" s="275"/>
      <c r="E42" s="81" t="s">
        <v>11</v>
      </c>
      <c r="F42" s="308"/>
      <c r="G42" s="309"/>
      <c r="H42" s="273"/>
      <c r="I42" s="24"/>
    </row>
    <row r="43" spans="1:9" ht="27.75" customHeight="1">
      <c r="A43" s="34"/>
      <c r="B43" s="35"/>
      <c r="D43" s="275"/>
      <c r="E43" s="81" t="s">
        <v>12</v>
      </c>
      <c r="F43" s="308"/>
      <c r="G43" s="309"/>
      <c r="H43" s="273"/>
      <c r="I43" s="24"/>
    </row>
    <row r="44" spans="1:9" ht="27.75" customHeight="1">
      <c r="A44" s="34"/>
      <c r="B44" s="35"/>
      <c r="D44" s="275"/>
      <c r="E44" s="81" t="s">
        <v>13</v>
      </c>
      <c r="F44" s="318"/>
      <c r="G44" s="319"/>
      <c r="H44" s="273"/>
      <c r="I44" s="24"/>
    </row>
    <row r="45" spans="1:9" ht="27.75" customHeight="1">
      <c r="A45" s="34"/>
      <c r="B45" s="35"/>
      <c r="D45" s="275"/>
      <c r="E45" s="82" t="s">
        <v>14</v>
      </c>
      <c r="F45" s="299"/>
      <c r="G45" s="300"/>
      <c r="H45" s="273"/>
      <c r="I45" s="24"/>
    </row>
    <row r="46" spans="4:9" ht="11.25">
      <c r="D46" s="269"/>
      <c r="E46" s="15"/>
      <c r="F46" s="15"/>
      <c r="G46" s="17"/>
      <c r="H46" s="274"/>
      <c r="I46" s="11"/>
    </row>
    <row r="47" spans="4:8" ht="11.25">
      <c r="D47" s="276"/>
      <c r="E47" s="277"/>
      <c r="F47" s="277"/>
      <c r="G47" s="278"/>
      <c r="H47" s="279"/>
    </row>
    <row r="52" spans="7:8" ht="11.25">
      <c r="G52" s="25"/>
      <c r="H52" s="25"/>
    </row>
  </sheetData>
  <sheetProtection password="E4D4" sheet="1" objects="1" scenarios="1" formatColumns="0" formatRows="0"/>
  <mergeCells count="31">
    <mergeCell ref="F28:G28"/>
    <mergeCell ref="F14:G14"/>
    <mergeCell ref="F15:G15"/>
    <mergeCell ref="F16:G16"/>
    <mergeCell ref="G4:H4"/>
    <mergeCell ref="G5:H5"/>
    <mergeCell ref="D7:H7"/>
    <mergeCell ref="D9:H9"/>
    <mergeCell ref="F12:G12"/>
    <mergeCell ref="F23:G23"/>
    <mergeCell ref="F13:G13"/>
    <mergeCell ref="F20:G20"/>
    <mergeCell ref="F31:G31"/>
    <mergeCell ref="F29:G29"/>
    <mergeCell ref="F30:G30"/>
    <mergeCell ref="F18:G18"/>
    <mergeCell ref="F26:G26"/>
    <mergeCell ref="F44:G44"/>
    <mergeCell ref="E22:G22"/>
    <mergeCell ref="F39:G39"/>
    <mergeCell ref="E25:G25"/>
    <mergeCell ref="F27:G27"/>
    <mergeCell ref="F45:G45"/>
    <mergeCell ref="E33:G33"/>
    <mergeCell ref="F34:G34"/>
    <mergeCell ref="F35:G35"/>
    <mergeCell ref="E41:G41"/>
    <mergeCell ref="F43:G43"/>
    <mergeCell ref="E37:G37"/>
    <mergeCell ref="F38:G38"/>
    <mergeCell ref="F42:G42"/>
  </mergeCells>
  <dataValidations count="7">
    <dataValidation type="textLength" operator="lessThanOrEqual" allowBlank="1" showInputMessage="1" showErrorMessage="1" errorTitle="Ошибка" error="Допускается ввод не более 900 символов!" sqref="F42:G45 F38:G39 F34:G35">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6:G26">
      <formula1>PUBL</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ErrorMessage="1" promptTitle="Период отчетности. Год." errorTitle="Внимание!" error="Выберите значение из выпадающего списка." sqref="F27:G31">
      <formula1>TARIF</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18">
    <pageSetUpPr fitToPage="1"/>
  </sheetPr>
  <dimension ref="A1:P33"/>
  <sheetViews>
    <sheetView showGridLines="0" zoomScalePageLayoutView="0" workbookViewId="0" topLeftCell="C4">
      <selection activeCell="C4" sqref="C4"/>
    </sheetView>
  </sheetViews>
  <sheetFormatPr defaultColWidth="9.140625" defaultRowHeight="11.25"/>
  <cols>
    <col min="1" max="2" width="8.140625" style="122" hidden="1" customWidth="1"/>
    <col min="3" max="3" width="9.00390625" style="84" bestFit="1" customWidth="1"/>
    <col min="5" max="5" width="10.7109375" style="0" customWidth="1"/>
    <col min="6" max="6" width="50.7109375" style="0" customWidth="1"/>
    <col min="7" max="7" width="5.7109375" style="0" customWidth="1"/>
    <col min="8" max="8" width="35.7109375" style="0" customWidth="1"/>
    <col min="9" max="9" width="5.7109375" style="0" customWidth="1"/>
    <col min="10" max="10" width="35.7109375" style="0" customWidth="1"/>
  </cols>
  <sheetData>
    <row r="1" spans="1:10" s="122" customFormat="1" ht="32.25" customHeight="1" hidden="1">
      <c r="A1" s="121">
        <f>ID</f>
        <v>0</v>
      </c>
      <c r="B1" s="121"/>
      <c r="C1" s="121"/>
      <c r="D1" s="121"/>
      <c r="E1" s="130"/>
      <c r="F1" s="130"/>
      <c r="G1" s="130"/>
      <c r="H1" s="130"/>
      <c r="I1" s="130"/>
      <c r="J1" s="121"/>
    </row>
    <row r="2" spans="1:3" s="122" customFormat="1" ht="32.25" customHeight="1" hidden="1">
      <c r="A2" s="121"/>
      <c r="B2" s="121"/>
      <c r="C2" s="121"/>
    </row>
    <row r="3" spans="1:10" s="122" customFormat="1" ht="32.25" customHeight="1" hidden="1">
      <c r="A3" s="121"/>
      <c r="B3" s="121"/>
      <c r="C3" s="121"/>
      <c r="D3" s="121"/>
      <c r="E3" s="121"/>
      <c r="F3" s="121"/>
      <c r="G3" s="121"/>
      <c r="H3" s="121"/>
      <c r="I3" s="121"/>
      <c r="J3" s="121"/>
    </row>
    <row r="4" spans="1:11" ht="11.25">
      <c r="A4" s="121"/>
      <c r="B4" s="121"/>
      <c r="C4" s="85"/>
      <c r="D4" s="123"/>
      <c r="E4" s="124"/>
      <c r="F4" s="124"/>
      <c r="G4" s="124"/>
      <c r="H4" s="124"/>
      <c r="I4" s="124"/>
      <c r="J4" s="124"/>
      <c r="K4" s="138" t="str">
        <f>FORMID</f>
        <v>HVS.OPENINFO.TARIF.4.178</v>
      </c>
    </row>
    <row r="5" spans="1:11" ht="11.25">
      <c r="A5" s="121"/>
      <c r="B5" s="121"/>
      <c r="C5" s="85"/>
      <c r="D5" s="125"/>
      <c r="E5" s="37"/>
      <c r="F5" s="37"/>
      <c r="G5" s="37"/>
      <c r="H5" s="37"/>
      <c r="I5" s="37"/>
      <c r="J5" s="37"/>
      <c r="K5" s="140" t="s">
        <v>261</v>
      </c>
    </row>
    <row r="6" spans="1:11" ht="12" thickBot="1">
      <c r="A6" s="121"/>
      <c r="B6" s="121"/>
      <c r="C6" s="85"/>
      <c r="D6" s="125"/>
      <c r="E6" s="37"/>
      <c r="F6" s="37"/>
      <c r="G6" s="37"/>
      <c r="H6" s="37"/>
      <c r="I6" s="37"/>
      <c r="J6" s="37"/>
      <c r="K6" s="126"/>
    </row>
    <row r="7" spans="1:16" s="136" customFormat="1" ht="30" customHeight="1">
      <c r="A7" s="132"/>
      <c r="B7" s="132"/>
      <c r="C7" s="133"/>
      <c r="D7" s="134"/>
      <c r="E7" s="357" t="s">
        <v>256</v>
      </c>
      <c r="F7" s="358"/>
      <c r="G7" s="358"/>
      <c r="H7" s="358"/>
      <c r="I7" s="358"/>
      <c r="J7" s="359"/>
      <c r="K7" s="135"/>
      <c r="M7" s="137"/>
      <c r="N7" s="137"/>
      <c r="O7" s="137"/>
      <c r="P7" s="137"/>
    </row>
    <row r="8" spans="1:16" s="136" customFormat="1" ht="15" customHeight="1">
      <c r="A8" s="132"/>
      <c r="B8" s="132"/>
      <c r="C8" s="133"/>
      <c r="D8" s="134"/>
      <c r="E8" s="360">
        <f>COMPANY</f>
        <v>0</v>
      </c>
      <c r="F8" s="361"/>
      <c r="G8" s="361"/>
      <c r="H8" s="361"/>
      <c r="I8" s="361"/>
      <c r="J8" s="362"/>
      <c r="K8" s="135"/>
      <c r="M8" s="137"/>
      <c r="N8" s="137"/>
      <c r="O8" s="137"/>
      <c r="P8" s="137"/>
    </row>
    <row r="9" spans="1:16" ht="15" customHeight="1" thickBot="1">
      <c r="A9" s="121"/>
      <c r="B9" s="121"/>
      <c r="C9" s="85"/>
      <c r="D9" s="125"/>
      <c r="E9" s="363" t="str">
        <f>"на "&amp;YEAR_PERIOD&amp;" год"</f>
        <v>на  год</v>
      </c>
      <c r="F9" s="364"/>
      <c r="G9" s="364"/>
      <c r="H9" s="364"/>
      <c r="I9" s="364"/>
      <c r="J9" s="365"/>
      <c r="K9" s="126"/>
      <c r="M9" s="131"/>
      <c r="N9" s="131"/>
      <c r="O9" s="131"/>
      <c r="P9" s="131"/>
    </row>
    <row r="10" spans="1:16" ht="12" thickBot="1">
      <c r="A10" s="121"/>
      <c r="B10" s="121"/>
      <c r="C10" s="85"/>
      <c r="D10" s="125"/>
      <c r="E10" s="288"/>
      <c r="F10" s="288"/>
      <c r="G10" s="288"/>
      <c r="H10" s="288"/>
      <c r="I10" s="288"/>
      <c r="J10" s="288"/>
      <c r="K10" s="126"/>
      <c r="M10" s="131"/>
      <c r="N10" s="131"/>
      <c r="O10" s="131"/>
      <c r="P10" s="131"/>
    </row>
    <row r="11" spans="1:16" ht="24.75" customHeight="1">
      <c r="A11" s="149"/>
      <c r="B11" s="149"/>
      <c r="C11" s="139"/>
      <c r="D11" s="125"/>
      <c r="E11" s="236" t="s">
        <v>176</v>
      </c>
      <c r="F11" s="239" t="s">
        <v>230</v>
      </c>
      <c r="G11" s="366">
        <f>COMPANY</f>
        <v>0</v>
      </c>
      <c r="H11" s="366"/>
      <c r="I11" s="366"/>
      <c r="J11" s="367"/>
      <c r="K11" s="126"/>
      <c r="M11" s="131"/>
      <c r="N11" s="131"/>
      <c r="O11" s="131"/>
      <c r="P11" s="131"/>
    </row>
    <row r="12" spans="1:16" ht="24.75" customHeight="1">
      <c r="A12" s="149"/>
      <c r="B12" s="149"/>
      <c r="C12" s="139"/>
      <c r="D12" s="125"/>
      <c r="E12" s="237" t="s">
        <v>177</v>
      </c>
      <c r="F12" s="240" t="s">
        <v>231</v>
      </c>
      <c r="G12" s="340">
        <f>B_FIO</f>
        <v>0</v>
      </c>
      <c r="H12" s="340"/>
      <c r="I12" s="340"/>
      <c r="J12" s="341"/>
      <c r="K12" s="126"/>
      <c r="M12" s="131"/>
      <c r="N12" s="131"/>
      <c r="O12" s="131"/>
      <c r="P12" s="131"/>
    </row>
    <row r="13" spans="1:16" ht="19.5" customHeight="1">
      <c r="A13" s="149"/>
      <c r="B13" s="149"/>
      <c r="C13" s="139"/>
      <c r="D13" s="125"/>
      <c r="E13" s="356" t="s">
        <v>178</v>
      </c>
      <c r="F13" s="351" t="s">
        <v>232</v>
      </c>
      <c r="G13" s="348"/>
      <c r="H13" s="349"/>
      <c r="I13" s="349"/>
      <c r="J13" s="350"/>
      <c r="K13" s="126"/>
      <c r="M13" s="131"/>
      <c r="N13" s="131"/>
      <c r="O13" s="131"/>
      <c r="P13" s="131"/>
    </row>
    <row r="14" spans="1:16" ht="19.5" customHeight="1">
      <c r="A14" s="149"/>
      <c r="B14" s="149"/>
      <c r="C14" s="139"/>
      <c r="D14" s="125"/>
      <c r="E14" s="356"/>
      <c r="F14" s="351"/>
      <c r="G14" s="354"/>
      <c r="H14" s="354"/>
      <c r="I14" s="354"/>
      <c r="J14" s="355"/>
      <c r="K14" s="126"/>
      <c r="M14" s="131"/>
      <c r="N14" s="131"/>
      <c r="O14" s="131"/>
      <c r="P14" s="131"/>
    </row>
    <row r="15" spans="1:16" ht="19.5" customHeight="1">
      <c r="A15" s="149"/>
      <c r="B15" s="149"/>
      <c r="C15" s="139"/>
      <c r="D15" s="125"/>
      <c r="E15" s="356"/>
      <c r="F15" s="351"/>
      <c r="G15" s="348"/>
      <c r="H15" s="349"/>
      <c r="I15" s="349"/>
      <c r="J15" s="350"/>
      <c r="K15" s="126"/>
      <c r="M15" s="131"/>
      <c r="N15" s="131"/>
      <c r="O15" s="131"/>
      <c r="P15" s="131"/>
    </row>
    <row r="16" spans="1:16" ht="19.5" customHeight="1">
      <c r="A16" s="149"/>
      <c r="B16" s="149"/>
      <c r="C16" s="139"/>
      <c r="D16" s="125"/>
      <c r="E16" s="237" t="s">
        <v>179</v>
      </c>
      <c r="F16" s="240" t="s">
        <v>233</v>
      </c>
      <c r="G16" s="340">
        <f>PAddress</f>
        <v>0</v>
      </c>
      <c r="H16" s="340"/>
      <c r="I16" s="340"/>
      <c r="J16" s="341"/>
      <c r="K16" s="126"/>
      <c r="M16" s="131"/>
      <c r="N16" s="131"/>
      <c r="O16" s="131"/>
      <c r="P16" s="131"/>
    </row>
    <row r="17" spans="1:16" ht="24.75" customHeight="1">
      <c r="A17" s="149"/>
      <c r="B17" s="149"/>
      <c r="C17" s="139"/>
      <c r="D17" s="125"/>
      <c r="E17" s="237" t="s">
        <v>228</v>
      </c>
      <c r="F17" s="240" t="s">
        <v>234</v>
      </c>
      <c r="G17" s="348"/>
      <c r="H17" s="349"/>
      <c r="I17" s="349"/>
      <c r="J17" s="350"/>
      <c r="K17" s="126"/>
      <c r="M17" s="131"/>
      <c r="N17" s="131"/>
      <c r="O17" s="131"/>
      <c r="P17" s="131"/>
    </row>
    <row r="18" spans="1:16" ht="19.5" customHeight="1">
      <c r="A18" s="149"/>
      <c r="B18" s="149"/>
      <c r="C18" s="139"/>
      <c r="D18" s="125"/>
      <c r="E18" s="237" t="s">
        <v>249</v>
      </c>
      <c r="F18" s="240" t="s">
        <v>235</v>
      </c>
      <c r="G18" s="348"/>
      <c r="H18" s="349"/>
      <c r="I18" s="349"/>
      <c r="J18" s="350"/>
      <c r="K18" s="126"/>
      <c r="M18" s="131"/>
      <c r="N18" s="131"/>
      <c r="O18" s="131"/>
      <c r="P18" s="131"/>
    </row>
    <row r="19" spans="1:16" ht="24.75" customHeight="1">
      <c r="A19" s="149"/>
      <c r="B19" s="149"/>
      <c r="C19" s="139"/>
      <c r="D19" s="125"/>
      <c r="E19" s="237" t="s">
        <v>250</v>
      </c>
      <c r="F19" s="240" t="s">
        <v>236</v>
      </c>
      <c r="G19" s="348"/>
      <c r="H19" s="349"/>
      <c r="I19" s="349"/>
      <c r="J19" s="350"/>
      <c r="K19" s="126"/>
      <c r="M19" s="131"/>
      <c r="N19" s="131"/>
      <c r="O19" s="131"/>
      <c r="P19" s="131"/>
    </row>
    <row r="20" spans="1:11" ht="19.5" customHeight="1">
      <c r="A20" s="149"/>
      <c r="B20" s="149"/>
      <c r="C20" s="139"/>
      <c r="D20" s="125"/>
      <c r="E20" s="237" t="s">
        <v>251</v>
      </c>
      <c r="F20" s="240" t="s">
        <v>237</v>
      </c>
      <c r="G20" s="348"/>
      <c r="H20" s="349"/>
      <c r="I20" s="349"/>
      <c r="J20" s="350"/>
      <c r="K20" s="126"/>
    </row>
    <row r="21" spans="1:11" ht="19.5" customHeight="1">
      <c r="A21" s="149"/>
      <c r="B21" s="149"/>
      <c r="C21" s="139"/>
      <c r="D21" s="125"/>
      <c r="E21" s="356" t="s">
        <v>252</v>
      </c>
      <c r="F21" s="351" t="s">
        <v>238</v>
      </c>
      <c r="G21" s="352" t="s">
        <v>239</v>
      </c>
      <c r="H21" s="352"/>
      <c r="I21" s="352" t="s">
        <v>240</v>
      </c>
      <c r="J21" s="353"/>
      <c r="K21" s="126"/>
    </row>
    <row r="22" spans="1:11" ht="19.5" customHeight="1">
      <c r="A22" s="149"/>
      <c r="B22" s="149"/>
      <c r="C22" s="139"/>
      <c r="D22" s="125"/>
      <c r="E22" s="356"/>
      <c r="F22" s="351"/>
      <c r="G22" s="246" t="s">
        <v>241</v>
      </c>
      <c r="H22" s="243"/>
      <c r="I22" s="246" t="s">
        <v>241</v>
      </c>
      <c r="J22" s="245"/>
      <c r="K22" s="126"/>
    </row>
    <row r="23" spans="1:11" ht="19.5" customHeight="1">
      <c r="A23" s="149"/>
      <c r="B23" s="149"/>
      <c r="C23" s="139"/>
      <c r="D23" s="125"/>
      <c r="E23" s="356"/>
      <c r="F23" s="351"/>
      <c r="G23" s="246" t="s">
        <v>242</v>
      </c>
      <c r="H23" s="244"/>
      <c r="I23" s="246" t="s">
        <v>242</v>
      </c>
      <c r="J23" s="245"/>
      <c r="K23" s="126"/>
    </row>
    <row r="24" spans="1:11" ht="19.5" customHeight="1">
      <c r="A24" s="149"/>
      <c r="B24" s="149"/>
      <c r="C24" s="139"/>
      <c r="D24" s="125"/>
      <c r="E24" s="356"/>
      <c r="F24" s="351"/>
      <c r="G24" s="246" t="s">
        <v>243</v>
      </c>
      <c r="H24" s="244"/>
      <c r="I24" s="246" t="s">
        <v>243</v>
      </c>
      <c r="J24" s="245"/>
      <c r="K24" s="126"/>
    </row>
    <row r="25" spans="1:11" ht="19.5" customHeight="1">
      <c r="A25" s="149"/>
      <c r="B25" s="149"/>
      <c r="C25" s="139"/>
      <c r="D25" s="125"/>
      <c r="E25" s="356"/>
      <c r="F25" s="351"/>
      <c r="G25" s="246" t="s">
        <v>244</v>
      </c>
      <c r="H25" s="244"/>
      <c r="I25" s="246" t="s">
        <v>244</v>
      </c>
      <c r="J25" s="245"/>
      <c r="K25" s="126"/>
    </row>
    <row r="26" spans="1:11" ht="19.5" customHeight="1">
      <c r="A26" s="149"/>
      <c r="B26" s="149"/>
      <c r="C26" s="139"/>
      <c r="D26" s="125"/>
      <c r="E26" s="356"/>
      <c r="F26" s="351"/>
      <c r="G26" s="246" t="s">
        <v>245</v>
      </c>
      <c r="H26" s="244"/>
      <c r="I26" s="246" t="s">
        <v>245</v>
      </c>
      <c r="J26" s="245"/>
      <c r="K26" s="126"/>
    </row>
    <row r="27" spans="1:11" ht="19.5" customHeight="1">
      <c r="A27" s="149"/>
      <c r="B27" s="149"/>
      <c r="C27" s="139"/>
      <c r="D27" s="125"/>
      <c r="E27" s="356"/>
      <c r="F27" s="351"/>
      <c r="G27" s="246" t="s">
        <v>246</v>
      </c>
      <c r="H27" s="244"/>
      <c r="I27" s="246" t="s">
        <v>246</v>
      </c>
      <c r="J27" s="245"/>
      <c r="K27" s="126"/>
    </row>
    <row r="28" spans="1:11" ht="19.5" customHeight="1">
      <c r="A28" s="149"/>
      <c r="B28" s="149"/>
      <c r="C28" s="139"/>
      <c r="D28" s="125"/>
      <c r="E28" s="356"/>
      <c r="F28" s="351"/>
      <c r="G28" s="246" t="s">
        <v>247</v>
      </c>
      <c r="H28" s="244"/>
      <c r="I28" s="246" t="s">
        <v>247</v>
      </c>
      <c r="J28" s="245"/>
      <c r="K28" s="126"/>
    </row>
    <row r="29" spans="1:11" ht="19.5" customHeight="1">
      <c r="A29" s="149"/>
      <c r="B29" s="149"/>
      <c r="C29" s="139"/>
      <c r="D29" s="125"/>
      <c r="E29" s="237" t="s">
        <v>253</v>
      </c>
      <c r="F29" s="240" t="s">
        <v>207</v>
      </c>
      <c r="G29" s="339"/>
      <c r="H29" s="340"/>
      <c r="I29" s="340"/>
      <c r="J29" s="341"/>
      <c r="K29" s="126"/>
    </row>
    <row r="30" spans="1:11" ht="24.75" customHeight="1">
      <c r="A30" s="149"/>
      <c r="B30" s="149"/>
      <c r="C30" s="139"/>
      <c r="D30" s="125"/>
      <c r="E30" s="237" t="s">
        <v>254</v>
      </c>
      <c r="F30" s="247" t="s">
        <v>248</v>
      </c>
      <c r="G30" s="342"/>
      <c r="H30" s="342"/>
      <c r="I30" s="342"/>
      <c r="J30" s="343"/>
      <c r="K30" s="126"/>
    </row>
    <row r="31" spans="1:11" ht="19.5" customHeight="1">
      <c r="A31" s="149"/>
      <c r="B31" s="149"/>
      <c r="C31" s="139"/>
      <c r="D31" s="125"/>
      <c r="E31" s="237" t="s">
        <v>255</v>
      </c>
      <c r="F31" s="247" t="s">
        <v>271</v>
      </c>
      <c r="G31" s="346"/>
      <c r="H31" s="346"/>
      <c r="I31" s="346"/>
      <c r="J31" s="347"/>
      <c r="K31" s="126"/>
    </row>
    <row r="32" spans="1:11" ht="19.5" customHeight="1" thickBot="1">
      <c r="A32" s="149"/>
      <c r="B32" s="149"/>
      <c r="C32" s="139"/>
      <c r="D32" s="125"/>
      <c r="E32" s="238" t="s">
        <v>257</v>
      </c>
      <c r="F32" s="260" t="s">
        <v>272</v>
      </c>
      <c r="G32" s="344"/>
      <c r="H32" s="344"/>
      <c r="I32" s="344"/>
      <c r="J32" s="345"/>
      <c r="K32" s="126"/>
    </row>
    <row r="33" spans="1:11" ht="11.25">
      <c r="A33" s="130"/>
      <c r="B33" s="121"/>
      <c r="C33" s="85"/>
      <c r="D33" s="127"/>
      <c r="E33" s="128"/>
      <c r="F33" s="128"/>
      <c r="G33" s="128"/>
      <c r="H33" s="128"/>
      <c r="I33" s="128"/>
      <c r="J33" s="128"/>
      <c r="K33" s="129"/>
    </row>
  </sheetData>
  <sheetProtection password="E4D4" sheet="1" objects="1" scenarios="1" formatColumns="0" formatRows="0"/>
  <mergeCells count="24">
    <mergeCell ref="G12:J12"/>
    <mergeCell ref="E10:J10"/>
    <mergeCell ref="E7:J7"/>
    <mergeCell ref="E8:J8"/>
    <mergeCell ref="E9:J9"/>
    <mergeCell ref="G11:J11"/>
    <mergeCell ref="G14:J14"/>
    <mergeCell ref="E13:E15"/>
    <mergeCell ref="E21:E28"/>
    <mergeCell ref="G16:J16"/>
    <mergeCell ref="G18:J18"/>
    <mergeCell ref="F13:F15"/>
    <mergeCell ref="G13:J13"/>
    <mergeCell ref="G15:J15"/>
    <mergeCell ref="G17:J17"/>
    <mergeCell ref="G19:J19"/>
    <mergeCell ref="G29:J29"/>
    <mergeCell ref="G30:J30"/>
    <mergeCell ref="G32:J32"/>
    <mergeCell ref="G31:J31"/>
    <mergeCell ref="G20:J20"/>
    <mergeCell ref="F21:F28"/>
    <mergeCell ref="G21:H21"/>
    <mergeCell ref="I21:J21"/>
  </mergeCells>
  <dataValidations count="4">
    <dataValidation type="decimal" operator="greaterThanOrEqual" allowBlank="1" showErrorMessage="1" error="Допускается ввод только действительных неотрицательных чисел." sqref="G30:I30">
      <formula1>0</formula1>
    </dataValidation>
    <dataValidation type="date" operator="greaterThanOrEqual" allowBlank="1" showErrorMessage="1" error="Вводимое значение должно быть датой." sqref="G14:I14">
      <formula1>1</formula1>
    </dataValidation>
    <dataValidation type="whole" operator="greaterThanOrEqual" allowBlank="1" showErrorMessage="1" error="Допускается ввод только целых неотрицательных чисел." sqref="G31:I32">
      <formula1>0</formula1>
    </dataValidation>
    <dataValidation type="list" allowBlank="1" sqref="G29:J29">
      <formula1>"Услуги по холодному водоснабжению"</formula1>
    </dataValidation>
  </dataValidations>
  <hyperlinks>
    <hyperlink ref="E20" location="'СТ-ТС.16Е'!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3"/>
  <legacyDrawing r:id="rId2"/>
</worksheet>
</file>

<file path=xl/worksheets/sheet8.xml><?xml version="1.0" encoding="utf-8"?>
<worksheet xmlns="http://schemas.openxmlformats.org/spreadsheetml/2006/main" xmlns:r="http://schemas.openxmlformats.org/officeDocument/2006/relationships">
  <sheetPr codeName="Sheet_17">
    <pageSetUpPr fitToPage="1"/>
  </sheetPr>
  <dimension ref="A1:N26"/>
  <sheetViews>
    <sheetView showGridLines="0" zoomScalePageLayoutView="0" workbookViewId="0" topLeftCell="C4">
      <selection activeCell="C4" sqref="C4"/>
    </sheetView>
  </sheetViews>
  <sheetFormatPr defaultColWidth="9.140625" defaultRowHeight="11.25"/>
  <cols>
    <col min="1" max="2" width="8.140625" style="122" hidden="1" customWidth="1"/>
    <col min="3" max="3" width="22.8515625" style="285" customWidth="1"/>
    <col min="5" max="5" width="10.7109375" style="0" customWidth="1"/>
    <col min="6" max="6" width="50.7109375" style="0" customWidth="1"/>
    <col min="7" max="7" width="5.7109375" style="0" customWidth="1"/>
    <col min="8" max="8" width="50.7109375" style="0" customWidth="1"/>
  </cols>
  <sheetData>
    <row r="1" spans="1:8" s="122" customFormat="1" ht="32.25" customHeight="1" hidden="1">
      <c r="A1" s="121">
        <f>ID</f>
        <v>0</v>
      </c>
      <c r="B1" s="121"/>
      <c r="C1" s="280"/>
      <c r="D1" s="121"/>
      <c r="E1" s="130"/>
      <c r="F1" s="130"/>
      <c r="G1" s="130"/>
      <c r="H1" s="121"/>
    </row>
    <row r="2" spans="1:3" s="122" customFormat="1" ht="32.25" customHeight="1" hidden="1">
      <c r="A2" s="121"/>
      <c r="B2" s="121"/>
      <c r="C2" s="280"/>
    </row>
    <row r="3" spans="1:8" s="122" customFormat="1" ht="32.25" customHeight="1" hidden="1">
      <c r="A3" s="121"/>
      <c r="B3" s="121"/>
      <c r="C3" s="280"/>
      <c r="D3" s="121"/>
      <c r="E3" s="121"/>
      <c r="F3" s="121"/>
      <c r="G3" s="121"/>
      <c r="H3" s="121"/>
    </row>
    <row r="4" spans="1:9" ht="11.25">
      <c r="A4" s="121"/>
      <c r="B4" s="121"/>
      <c r="C4" s="281"/>
      <c r="D4" s="123"/>
      <c r="E4" s="124"/>
      <c r="F4" s="124"/>
      <c r="G4" s="124"/>
      <c r="H4" s="124"/>
      <c r="I4" s="138" t="str">
        <f>FORMID</f>
        <v>HVS.OPENINFO.TARIF.4.178</v>
      </c>
    </row>
    <row r="5" spans="1:9" ht="11.25">
      <c r="A5" s="121"/>
      <c r="B5" s="121"/>
      <c r="C5" s="281"/>
      <c r="D5" s="125"/>
      <c r="E5" s="37"/>
      <c r="F5" s="37"/>
      <c r="G5" s="37"/>
      <c r="H5" s="37"/>
      <c r="I5" s="140" t="s">
        <v>262</v>
      </c>
    </row>
    <row r="6" spans="1:9" ht="12" thickBot="1">
      <c r="A6" s="121"/>
      <c r="B6" s="121"/>
      <c r="C6" s="281"/>
      <c r="D6" s="125"/>
      <c r="E6" s="37"/>
      <c r="F6" s="37"/>
      <c r="G6" s="37"/>
      <c r="H6" s="37"/>
      <c r="I6" s="126"/>
    </row>
    <row r="7" spans="1:14" s="136" customFormat="1" ht="30" customHeight="1">
      <c r="A7" s="132"/>
      <c r="B7" s="132"/>
      <c r="C7" s="282"/>
      <c r="D7" s="134"/>
      <c r="E7" s="357" t="s">
        <v>304</v>
      </c>
      <c r="F7" s="358"/>
      <c r="G7" s="358"/>
      <c r="H7" s="359"/>
      <c r="I7" s="135"/>
      <c r="K7" s="137"/>
      <c r="L7" s="137"/>
      <c r="M7" s="137"/>
      <c r="N7" s="137"/>
    </row>
    <row r="8" spans="1:14" s="136" customFormat="1" ht="15" customHeight="1">
      <c r="A8" s="132"/>
      <c r="B8" s="132"/>
      <c r="C8" s="282"/>
      <c r="D8" s="134"/>
      <c r="E8" s="360">
        <f>COMPANY</f>
        <v>0</v>
      </c>
      <c r="F8" s="361"/>
      <c r="G8" s="361"/>
      <c r="H8" s="362"/>
      <c r="I8" s="135"/>
      <c r="K8" s="137"/>
      <c r="L8" s="137"/>
      <c r="M8" s="137"/>
      <c r="N8" s="137"/>
    </row>
    <row r="9" spans="1:14" ht="15" customHeight="1" thickBot="1">
      <c r="A9" s="121"/>
      <c r="B9" s="121"/>
      <c r="C9" s="281"/>
      <c r="D9" s="125"/>
      <c r="E9" s="363" t="str">
        <f>"на "&amp;YEAR_PERIOD&amp;" год"</f>
        <v>на  год</v>
      </c>
      <c r="F9" s="364"/>
      <c r="G9" s="364"/>
      <c r="H9" s="365"/>
      <c r="I9" s="126"/>
      <c r="K9" s="131"/>
      <c r="L9" s="131"/>
      <c r="M9" s="131"/>
      <c r="N9" s="131"/>
    </row>
    <row r="10" spans="1:14" ht="12" thickBot="1">
      <c r="A10" s="121"/>
      <c r="B10" s="121"/>
      <c r="C10" s="281"/>
      <c r="D10" s="125"/>
      <c r="E10" s="395"/>
      <c r="F10" s="395"/>
      <c r="G10" s="395"/>
      <c r="H10" s="395"/>
      <c r="I10" s="126"/>
      <c r="K10" s="131"/>
      <c r="L10" s="131"/>
      <c r="M10" s="131"/>
      <c r="N10" s="131"/>
    </row>
    <row r="11" spans="1:14" ht="19.5" customHeight="1" thickBot="1">
      <c r="A11" s="121"/>
      <c r="B11" s="121"/>
      <c r="C11" s="85"/>
      <c r="D11" s="125"/>
      <c r="E11" s="287" t="s">
        <v>333</v>
      </c>
      <c r="F11" s="288"/>
      <c r="G11" s="288"/>
      <c r="H11" s="289"/>
      <c r="I11" s="126"/>
      <c r="K11" s="131"/>
      <c r="L11" s="131"/>
      <c r="M11" s="131"/>
      <c r="N11" s="131"/>
    </row>
    <row r="12" spans="1:14" ht="24.75" customHeight="1" hidden="1">
      <c r="A12" s="149"/>
      <c r="B12" s="149"/>
      <c r="C12" s="283"/>
      <c r="D12" s="125"/>
      <c r="E12" s="393" t="s">
        <v>273</v>
      </c>
      <c r="F12" s="394"/>
      <c r="G12" s="391" t="s">
        <v>182</v>
      </c>
      <c r="H12" s="392"/>
      <c r="I12" s="126"/>
      <c r="K12" s="131"/>
      <c r="L12" s="131"/>
      <c r="M12" s="131"/>
      <c r="N12" s="131"/>
    </row>
    <row r="13" spans="1:14" ht="19.5" customHeight="1" hidden="1">
      <c r="A13" s="149"/>
      <c r="B13" s="149"/>
      <c r="C13" s="283"/>
      <c r="D13" s="125"/>
      <c r="E13" s="396" t="s">
        <v>274</v>
      </c>
      <c r="F13" s="397"/>
      <c r="G13" s="354"/>
      <c r="H13" s="355"/>
      <c r="I13" s="126"/>
      <c r="K13" s="131"/>
      <c r="L13" s="131"/>
      <c r="M13" s="131"/>
      <c r="N13" s="131"/>
    </row>
    <row r="14" spans="1:14" ht="19.5" customHeight="1" hidden="1" thickBot="1">
      <c r="A14" s="149"/>
      <c r="B14" s="149"/>
      <c r="C14" s="283"/>
      <c r="D14" s="125"/>
      <c r="E14" s="374"/>
      <c r="F14" s="375"/>
      <c r="G14" s="383"/>
      <c r="H14" s="384"/>
      <c r="I14" s="126"/>
      <c r="K14" s="131"/>
      <c r="L14" s="131"/>
      <c r="M14" s="131"/>
      <c r="N14" s="131"/>
    </row>
    <row r="15" spans="1:14" ht="19.5" customHeight="1" hidden="1">
      <c r="A15" s="149"/>
      <c r="B15" s="149">
        <f>ROW(B21)-ROW()</f>
        <v>6</v>
      </c>
      <c r="C15" s="283"/>
      <c r="D15" s="125"/>
      <c r="E15" s="376" t="s">
        <v>275</v>
      </c>
      <c r="F15" s="377"/>
      <c r="G15" s="377"/>
      <c r="H15" s="378"/>
      <c r="I15" s="126"/>
      <c r="K15" s="131"/>
      <c r="L15" s="131"/>
      <c r="M15" s="131"/>
      <c r="N15" s="131"/>
    </row>
    <row r="16" spans="1:14" ht="18.75" customHeight="1" hidden="1">
      <c r="A16" s="149"/>
      <c r="B16" s="149"/>
      <c r="C16" s="283"/>
      <c r="D16" s="125"/>
      <c r="E16" s="379"/>
      <c r="F16" s="380"/>
      <c r="G16" s="389"/>
      <c r="H16" s="390"/>
      <c r="I16" s="126"/>
      <c r="K16" s="131"/>
      <c r="L16" s="131"/>
      <c r="M16" s="131"/>
      <c r="N16" s="131"/>
    </row>
    <row r="17" spans="1:14" ht="19.5" customHeight="1" hidden="1">
      <c r="A17" s="149"/>
      <c r="B17" s="149">
        <f>ROW(B18)-ROW()</f>
        <v>1</v>
      </c>
      <c r="C17" s="283"/>
      <c r="D17" s="125"/>
      <c r="E17" s="388"/>
      <c r="F17" s="349"/>
      <c r="G17" s="342"/>
      <c r="H17" s="343"/>
      <c r="I17" s="126"/>
      <c r="K17" s="131"/>
      <c r="L17" s="131"/>
      <c r="M17" s="131"/>
      <c r="N17" s="131"/>
    </row>
    <row r="18" spans="1:14" ht="19.5" customHeight="1" hidden="1">
      <c r="A18" s="149">
        <f>ROW()-ROW(A17)</f>
        <v>1</v>
      </c>
      <c r="B18" s="149">
        <v>1</v>
      </c>
      <c r="C18" s="283"/>
      <c r="D18" s="125"/>
      <c r="E18" s="385" t="s">
        <v>303</v>
      </c>
      <c r="F18" s="386"/>
      <c r="G18" s="386"/>
      <c r="H18" s="387"/>
      <c r="I18" s="126"/>
      <c r="K18" s="131"/>
      <c r="L18" s="131"/>
      <c r="M18" s="131"/>
      <c r="N18" s="131"/>
    </row>
    <row r="19" spans="1:14" ht="19.5" customHeight="1" hidden="1">
      <c r="A19" s="149"/>
      <c r="B19" s="149"/>
      <c r="C19" s="283"/>
      <c r="D19" s="125"/>
      <c r="E19" s="381" t="s">
        <v>276</v>
      </c>
      <c r="F19" s="382"/>
      <c r="G19" s="241" t="s">
        <v>226</v>
      </c>
      <c r="H19" s="264"/>
      <c r="I19" s="126"/>
      <c r="K19" s="131"/>
      <c r="L19" s="131"/>
      <c r="M19" s="131"/>
      <c r="N19" s="131"/>
    </row>
    <row r="20" spans="1:14" ht="19.5" customHeight="1" hidden="1">
      <c r="A20" s="149"/>
      <c r="B20" s="149"/>
      <c r="C20" s="283"/>
      <c r="D20" s="125"/>
      <c r="E20" s="381"/>
      <c r="F20" s="382"/>
      <c r="G20" s="241" t="s">
        <v>227</v>
      </c>
      <c r="H20" s="264"/>
      <c r="I20" s="126"/>
      <c r="K20" s="131"/>
      <c r="L20" s="131"/>
      <c r="M20" s="131"/>
      <c r="N20" s="131"/>
    </row>
    <row r="21" spans="1:9" ht="12.75" customHeight="1" hidden="1" thickBot="1">
      <c r="A21" s="149">
        <f>ROW()-ROW(A15)</f>
        <v>6</v>
      </c>
      <c r="B21" s="149">
        <v>1</v>
      </c>
      <c r="C21" s="283"/>
      <c r="D21" s="125"/>
      <c r="E21" s="368" t="s">
        <v>229</v>
      </c>
      <c r="F21" s="369"/>
      <c r="G21" s="369"/>
      <c r="H21" s="370"/>
      <c r="I21" s="126"/>
    </row>
    <row r="22" spans="1:9" ht="24.75" customHeight="1" hidden="1" thickBot="1">
      <c r="A22" s="149"/>
      <c r="B22" s="149"/>
      <c r="C22" s="283"/>
      <c r="D22" s="125"/>
      <c r="E22" s="374" t="s">
        <v>277</v>
      </c>
      <c r="F22" s="375"/>
      <c r="G22" s="371"/>
      <c r="H22" s="372"/>
      <c r="I22" s="126"/>
    </row>
    <row r="23" spans="1:9" ht="11.25" customHeight="1" hidden="1">
      <c r="A23" s="149"/>
      <c r="B23" s="149"/>
      <c r="C23" s="283"/>
      <c r="D23" s="250"/>
      <c r="E23" s="251"/>
      <c r="F23" s="252"/>
      <c r="G23" s="253"/>
      <c r="H23" s="254"/>
      <c r="I23" s="126"/>
    </row>
    <row r="24" spans="1:9" ht="11.25" customHeight="1" hidden="1">
      <c r="A24" s="149"/>
      <c r="B24" s="149"/>
      <c r="C24" s="284" t="s">
        <v>329</v>
      </c>
      <c r="D24" s="250"/>
      <c r="E24" s="373" t="str">
        <f>IF('Ссылки на публикации'!H17="","",'Ссылки на публикации'!H17)</f>
        <v>http://gov.spb.ru/gov/otrasl/energ_kom/</v>
      </c>
      <c r="F24" s="373"/>
      <c r="G24" s="373"/>
      <c r="H24" s="373"/>
      <c r="I24" s="126"/>
    </row>
    <row r="25" spans="1:9" ht="11.25" customHeight="1">
      <c r="A25" s="130"/>
      <c r="B25" s="121"/>
      <c r="C25" s="281"/>
      <c r="D25" s="127"/>
      <c r="E25" s="128"/>
      <c r="F25" s="128"/>
      <c r="G25" s="128"/>
      <c r="H25" s="128"/>
      <c r="I25" s="129"/>
    </row>
    <row r="26" spans="1:9" ht="11.25">
      <c r="A26" s="130"/>
      <c r="B26" s="121"/>
      <c r="C26" s="281"/>
      <c r="D26" s="37"/>
      <c r="E26" s="37"/>
      <c r="F26" s="37"/>
      <c r="G26" s="37"/>
      <c r="H26" s="37"/>
      <c r="I26" s="37"/>
    </row>
    <row r="28" ht="11.25"/>
    <row r="29" ht="11.25"/>
    <row r="30" ht="11.25"/>
    <row r="31" ht="11.25"/>
    <row r="32" ht="11.25"/>
    <row r="33" ht="11.25"/>
    <row r="34" ht="11.25"/>
  </sheetData>
  <sheetProtection password="E4D4" sheet="1" objects="1" scenarios="1" formatColumns="0" formatRows="0"/>
  <mergeCells count="21">
    <mergeCell ref="E12:F12"/>
    <mergeCell ref="E10:H10"/>
    <mergeCell ref="E11:H11"/>
    <mergeCell ref="E13:F14"/>
    <mergeCell ref="G14:H14"/>
    <mergeCell ref="E18:H18"/>
    <mergeCell ref="E17:F17"/>
    <mergeCell ref="G17:H17"/>
    <mergeCell ref="G16:H16"/>
    <mergeCell ref="E7:H7"/>
    <mergeCell ref="E8:H8"/>
    <mergeCell ref="E9:H9"/>
    <mergeCell ref="G12:H12"/>
    <mergeCell ref="G13:H13"/>
    <mergeCell ref="E21:H21"/>
    <mergeCell ref="G22:H22"/>
    <mergeCell ref="E24:H24"/>
    <mergeCell ref="E22:F22"/>
    <mergeCell ref="E15:H15"/>
    <mergeCell ref="E16:F16"/>
    <mergeCell ref="E19:F20"/>
  </mergeCells>
  <dataValidations count="3">
    <dataValidation operator="greaterThanOrEqual" allowBlank="1" showErrorMessage="1" error="Вводимое значение должно быть датой." sqref="G19:G20"/>
    <dataValidation type="date" operator="greaterThanOrEqual" allowBlank="1" showErrorMessage="1" error="Вводимое значение должно быть датой." sqref="G13 H19:H20">
      <formula1>1</formula1>
    </dataValidation>
    <dataValidation type="decimal" operator="greaterThanOrEqual" allowBlank="1" showErrorMessage="1" error="Допускается ввод только действительных неотрицательных чисел." sqref="G16:G18">
      <formula1>0</formula1>
    </dataValidation>
  </dataValidations>
  <hyperlinks>
    <hyperlink ref="E21" location="'СТ-ТС.16Е'!A1" display="Добавить"/>
    <hyperlink ref="E21:H21" location="'Ф-2.2'!A1" display="Добавить информацию о тарифе"/>
    <hyperlink ref="E18:H18" location="'Ф-2.2'!A1" display="Добавить группы потребителей"/>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sheetPr codeName="Sheet_13">
    <pageSetUpPr fitToPage="1"/>
  </sheetPr>
  <dimension ref="A1:N22"/>
  <sheetViews>
    <sheetView showGridLines="0" zoomScalePageLayoutView="0" workbookViewId="0" topLeftCell="C4">
      <selection activeCell="C4" sqref="C4"/>
    </sheetView>
  </sheetViews>
  <sheetFormatPr defaultColWidth="9.140625" defaultRowHeight="11.25"/>
  <cols>
    <col min="1" max="2" width="8.140625" style="122" hidden="1" customWidth="1"/>
    <col min="3" max="3" width="9.00390625" style="84" bestFit="1" customWidth="1"/>
    <col min="5" max="5" width="10.7109375" style="0" customWidth="1"/>
    <col min="6" max="6" width="50.7109375" style="0" customWidth="1"/>
    <col min="7" max="7" width="5.7109375" style="0" customWidth="1"/>
    <col min="8" max="8" width="50.7109375" style="0" customWidth="1"/>
  </cols>
  <sheetData>
    <row r="1" spans="1:8" s="122" customFormat="1" ht="32.25" customHeight="1" hidden="1">
      <c r="A1" s="121">
        <f>ID</f>
        <v>0</v>
      </c>
      <c r="B1" s="121"/>
      <c r="C1" s="121"/>
      <c r="D1" s="121"/>
      <c r="E1" s="130"/>
      <c r="F1" s="130"/>
      <c r="G1" s="130"/>
      <c r="H1" s="121"/>
    </row>
    <row r="2" spans="1:3" s="122" customFormat="1" ht="32.25" customHeight="1" hidden="1">
      <c r="A2" s="121"/>
      <c r="B2" s="121"/>
      <c r="C2" s="121"/>
    </row>
    <row r="3" spans="1:8" s="122" customFormat="1" ht="32.25" customHeight="1" hidden="1">
      <c r="A3" s="121"/>
      <c r="B3" s="121"/>
      <c r="C3" s="121"/>
      <c r="D3" s="121"/>
      <c r="E3" s="121"/>
      <c r="F3" s="121"/>
      <c r="G3" s="121"/>
      <c r="H3" s="121"/>
    </row>
    <row r="4" spans="1:9" ht="11.25">
      <c r="A4" s="121"/>
      <c r="B4" s="121"/>
      <c r="C4" s="85"/>
      <c r="D4" s="123"/>
      <c r="E4" s="124"/>
      <c r="F4" s="124"/>
      <c r="G4" s="124"/>
      <c r="H4" s="124"/>
      <c r="I4" s="138" t="str">
        <f>FORMID</f>
        <v>HVS.OPENINFO.TARIF.4.178</v>
      </c>
    </row>
    <row r="5" spans="1:9" ht="11.25">
      <c r="A5" s="121"/>
      <c r="B5" s="121"/>
      <c r="C5" s="85"/>
      <c r="D5" s="125"/>
      <c r="E5" s="37"/>
      <c r="F5" s="37"/>
      <c r="G5" s="37"/>
      <c r="H5" s="37"/>
      <c r="I5" s="140" t="s">
        <v>263</v>
      </c>
    </row>
    <row r="6" spans="1:9" ht="12" thickBot="1">
      <c r="A6" s="121"/>
      <c r="B6" s="121"/>
      <c r="C6" s="85"/>
      <c r="D6" s="125"/>
      <c r="E6" s="37"/>
      <c r="F6" s="37"/>
      <c r="G6" s="37"/>
      <c r="H6" s="37"/>
      <c r="I6" s="126"/>
    </row>
    <row r="7" spans="1:14" s="136" customFormat="1" ht="30" customHeight="1">
      <c r="A7" s="132"/>
      <c r="B7" s="132"/>
      <c r="C7" s="133"/>
      <c r="D7" s="134"/>
      <c r="E7" s="357" t="s">
        <v>305</v>
      </c>
      <c r="F7" s="358"/>
      <c r="G7" s="358"/>
      <c r="H7" s="359"/>
      <c r="I7" s="135"/>
      <c r="K7" s="137"/>
      <c r="L7" s="137"/>
      <c r="M7" s="137"/>
      <c r="N7" s="137"/>
    </row>
    <row r="8" spans="1:14" s="136" customFormat="1" ht="15" customHeight="1">
      <c r="A8" s="132"/>
      <c r="B8" s="132"/>
      <c r="C8" s="133"/>
      <c r="D8" s="134"/>
      <c r="E8" s="360">
        <f>COMPANY</f>
        <v>0</v>
      </c>
      <c r="F8" s="361"/>
      <c r="G8" s="361"/>
      <c r="H8" s="362"/>
      <c r="I8" s="135"/>
      <c r="K8" s="137"/>
      <c r="L8" s="137"/>
      <c r="M8" s="137"/>
      <c r="N8" s="137"/>
    </row>
    <row r="9" spans="1:14" ht="15" customHeight="1" thickBot="1">
      <c r="A9" s="121"/>
      <c r="B9" s="121"/>
      <c r="C9" s="85"/>
      <c r="D9" s="125"/>
      <c r="E9" s="363" t="str">
        <f>"на "&amp;YEAR_PERIOD&amp;" год"</f>
        <v>на  год</v>
      </c>
      <c r="F9" s="364"/>
      <c r="G9" s="364"/>
      <c r="H9" s="364"/>
      <c r="I9" s="249"/>
      <c r="J9" s="248"/>
      <c r="K9" s="131"/>
      <c r="L9" s="131"/>
      <c r="M9" s="131"/>
      <c r="N9" s="131"/>
    </row>
    <row r="10" spans="1:14" ht="12" thickBot="1">
      <c r="A10" s="121"/>
      <c r="B10" s="121"/>
      <c r="C10" s="85"/>
      <c r="D10" s="125"/>
      <c r="E10" s="395"/>
      <c r="F10" s="395"/>
      <c r="G10" s="395"/>
      <c r="H10" s="395"/>
      <c r="I10" s="126"/>
      <c r="K10" s="131"/>
      <c r="L10" s="131"/>
      <c r="M10" s="131"/>
      <c r="N10" s="131"/>
    </row>
    <row r="11" spans="1:14" ht="19.5" customHeight="1" thickBot="1">
      <c r="A11" s="121"/>
      <c r="B11" s="121"/>
      <c r="C11" s="85"/>
      <c r="D11" s="125"/>
      <c r="E11" s="287" t="s">
        <v>334</v>
      </c>
      <c r="F11" s="288"/>
      <c r="G11" s="288"/>
      <c r="H11" s="289"/>
      <c r="I11" s="126"/>
      <c r="K11" s="131"/>
      <c r="L11" s="131"/>
      <c r="M11" s="131"/>
      <c r="N11" s="131"/>
    </row>
    <row r="12" spans="1:14" ht="24.75" customHeight="1" hidden="1">
      <c r="A12" s="149"/>
      <c r="B12" s="149"/>
      <c r="C12" s="139"/>
      <c r="D12" s="125"/>
      <c r="E12" s="393" t="s">
        <v>278</v>
      </c>
      <c r="F12" s="394"/>
      <c r="G12" s="391" t="s">
        <v>182</v>
      </c>
      <c r="H12" s="392"/>
      <c r="I12" s="126"/>
      <c r="K12" s="131"/>
      <c r="L12" s="131"/>
      <c r="M12" s="131"/>
      <c r="N12" s="131"/>
    </row>
    <row r="13" spans="1:14" ht="19.5" customHeight="1" hidden="1">
      <c r="A13" s="149"/>
      <c r="B13" s="149"/>
      <c r="C13" s="139"/>
      <c r="D13" s="125"/>
      <c r="E13" s="396" t="s">
        <v>279</v>
      </c>
      <c r="F13" s="397"/>
      <c r="G13" s="354"/>
      <c r="H13" s="355"/>
      <c r="I13" s="126"/>
      <c r="K13" s="131"/>
      <c r="L13" s="131"/>
      <c r="M13" s="131"/>
      <c r="N13" s="131"/>
    </row>
    <row r="14" spans="1:14" ht="19.5" customHeight="1" hidden="1">
      <c r="A14" s="149"/>
      <c r="B14" s="149"/>
      <c r="C14" s="139"/>
      <c r="D14" s="125"/>
      <c r="E14" s="398"/>
      <c r="F14" s="399"/>
      <c r="G14" s="348"/>
      <c r="H14" s="350"/>
      <c r="I14" s="126"/>
      <c r="K14" s="131"/>
      <c r="L14" s="131"/>
      <c r="M14" s="131"/>
      <c r="N14" s="131"/>
    </row>
    <row r="15" spans="1:14" ht="19.5" customHeight="1" hidden="1">
      <c r="A15" s="149"/>
      <c r="B15" s="149">
        <f>ROW(B18)-ROW()</f>
        <v>3</v>
      </c>
      <c r="C15" s="139"/>
      <c r="D15" s="125"/>
      <c r="E15" s="402" t="s">
        <v>280</v>
      </c>
      <c r="F15" s="403"/>
      <c r="G15" s="342"/>
      <c r="H15" s="343"/>
      <c r="I15" s="126"/>
      <c r="K15" s="131"/>
      <c r="L15" s="131"/>
      <c r="M15" s="131"/>
      <c r="N15" s="131"/>
    </row>
    <row r="16" spans="1:14" ht="19.5" customHeight="1" hidden="1">
      <c r="A16" s="149"/>
      <c r="B16" s="149"/>
      <c r="C16" s="139"/>
      <c r="D16" s="125"/>
      <c r="E16" s="396" t="s">
        <v>281</v>
      </c>
      <c r="F16" s="397"/>
      <c r="G16" s="241" t="s">
        <v>226</v>
      </c>
      <c r="H16" s="242"/>
      <c r="I16" s="126"/>
      <c r="K16" s="131"/>
      <c r="L16" s="131"/>
      <c r="M16" s="131"/>
      <c r="N16" s="131"/>
    </row>
    <row r="17" spans="1:14" ht="19.5" customHeight="1" hidden="1">
      <c r="A17" s="149"/>
      <c r="B17" s="149"/>
      <c r="C17" s="139"/>
      <c r="D17" s="125"/>
      <c r="E17" s="398"/>
      <c r="F17" s="399"/>
      <c r="G17" s="241" t="s">
        <v>227</v>
      </c>
      <c r="H17" s="242"/>
      <c r="I17" s="126"/>
      <c r="K17" s="131"/>
      <c r="L17" s="131"/>
      <c r="M17" s="131"/>
      <c r="N17" s="131"/>
    </row>
    <row r="18" spans="1:9" ht="12.75" customHeight="1" hidden="1">
      <c r="A18" s="149">
        <f>ROW()-ROW(A15)</f>
        <v>3</v>
      </c>
      <c r="B18" s="149">
        <v>1</v>
      </c>
      <c r="C18" s="139"/>
      <c r="D18" s="125"/>
      <c r="E18" s="385" t="s">
        <v>229</v>
      </c>
      <c r="F18" s="386"/>
      <c r="G18" s="386"/>
      <c r="H18" s="387"/>
      <c r="I18" s="126"/>
    </row>
    <row r="19" spans="1:9" ht="24.75" customHeight="1" hidden="1" thickBot="1">
      <c r="A19" s="149"/>
      <c r="B19" s="149"/>
      <c r="C19" s="139"/>
      <c r="D19" s="125"/>
      <c r="E19" s="400" t="s">
        <v>282</v>
      </c>
      <c r="F19" s="401"/>
      <c r="G19" s="383"/>
      <c r="H19" s="384"/>
      <c r="I19" s="126"/>
    </row>
    <row r="20" spans="1:9" ht="11.25" hidden="1">
      <c r="A20" s="149"/>
      <c r="B20" s="149"/>
      <c r="C20" s="139"/>
      <c r="D20" s="250"/>
      <c r="E20" s="251"/>
      <c r="F20" s="255"/>
      <c r="G20" s="253"/>
      <c r="H20" s="254"/>
      <c r="I20" s="256"/>
    </row>
    <row r="21" spans="1:9" ht="11.25" hidden="1">
      <c r="A21" s="149"/>
      <c r="B21" s="149"/>
      <c r="C21" s="263" t="s">
        <v>329</v>
      </c>
      <c r="D21" s="250"/>
      <c r="E21" s="373" t="str">
        <f>IF('Ссылки на публикации'!H17="","",'Ссылки на публикации'!H17)</f>
        <v>http://gov.spb.ru/gov/otrasl/energ_kom/</v>
      </c>
      <c r="F21" s="373"/>
      <c r="G21" s="373"/>
      <c r="H21" s="373"/>
      <c r="I21" s="256"/>
    </row>
    <row r="22" spans="1:9" ht="11.25">
      <c r="A22" s="130"/>
      <c r="B22" s="121"/>
      <c r="C22" s="85"/>
      <c r="D22" s="257"/>
      <c r="E22" s="258"/>
      <c r="F22" s="258"/>
      <c r="G22" s="258"/>
      <c r="H22" s="258"/>
      <c r="I22" s="259"/>
    </row>
    <row r="25" ht="11.25"/>
    <row r="26" ht="11.25"/>
    <row r="27" ht="11.25"/>
    <row r="28" ht="11.25"/>
    <row r="29" ht="11.25"/>
    <row r="30" ht="11.25"/>
    <row r="31" ht="11.25"/>
  </sheetData>
  <sheetProtection password="E4D4" sheet="1" objects="1" scenarios="1" formatColumns="0" formatRows="0"/>
  <mergeCells count="17">
    <mergeCell ref="E21:H21"/>
    <mergeCell ref="G15:H15"/>
    <mergeCell ref="E18:H18"/>
    <mergeCell ref="G19:H19"/>
    <mergeCell ref="E19:F19"/>
    <mergeCell ref="E16:F17"/>
    <mergeCell ref="E15:F15"/>
    <mergeCell ref="E7:H7"/>
    <mergeCell ref="E8:H8"/>
    <mergeCell ref="G12:H12"/>
    <mergeCell ref="G13:H13"/>
    <mergeCell ref="G14:H14"/>
    <mergeCell ref="E9:H9"/>
    <mergeCell ref="E13:F14"/>
    <mergeCell ref="E12:F12"/>
    <mergeCell ref="E10:H10"/>
    <mergeCell ref="E11:H11"/>
  </mergeCells>
  <dataValidations count="3">
    <dataValidation type="date" operator="greaterThanOrEqual" allowBlank="1" showErrorMessage="1" error="Вводимое значение должно быть датой." sqref="G13 H16:H17">
      <formula1>1</formula1>
    </dataValidation>
    <dataValidation operator="greaterThanOrEqual" allowBlank="1" showErrorMessage="1" error="Вводимое значение должно быть датой." sqref="G16:G17"/>
    <dataValidation type="decimal" operator="greaterThanOrEqual" allowBlank="1" showErrorMessage="1" error="Допускается ввод только действительных неотрицательных чисел." sqref="G15">
      <formula1>0</formula1>
    </dataValidation>
  </dataValidations>
  <hyperlinks>
    <hyperlink ref="E18" location="'СТ-ТС.16Е'!A1" display="Добавить"/>
    <hyperlink ref="E18:H18" location="'Ф-2.3'!A1" display="Добавить информацию о тарифе"/>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Kolosovskiy</cp:lastModifiedBy>
  <cp:lastPrinted>2013-10-25T06:44:09Z</cp:lastPrinted>
  <dcterms:created xsi:type="dcterms:W3CDTF">2012-05-02T09:06:49Z</dcterms:created>
  <dcterms:modified xsi:type="dcterms:W3CDTF">2015-01-22T15:49:13Z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HVS.OPENINFO.TARIF.4.178</vt:lpwstr>
  </property>
  <property fmtid="{D5CDD505-2E9C-101B-9397-08002B2CF9AE}" pid="3" name="VERSION">
    <vt:lpwstr>Версия 1.3</vt:lpwstr>
  </property>
  <property fmtid="{D5CDD505-2E9C-101B-9397-08002B2CF9AE}" pid="4" name="FORMNAME">
    <vt:lpwstr>Общая информация. Данные об установленном тарифе на год. Холодное водоснабжение.</vt:lpwstr>
  </property>
  <property fmtid="{D5CDD505-2E9C-101B-9397-08002B2CF9AE}" pid="5" name="SPHERE">
    <vt:lpwstr>VS_VO</vt:lpwstr>
  </property>
  <property fmtid="{D5CDD505-2E9C-101B-9397-08002B2CF9AE}" pid="6" name="CHKSTATUS">
    <vt:i4>2</vt:i4>
  </property>
  <property fmtid="{D5CDD505-2E9C-101B-9397-08002B2CF9AE}" pid="7" name="COMPANY">
    <vt:lpwstr>0</vt:lpwstr>
  </property>
  <property fmtid="{D5CDD505-2E9C-101B-9397-08002B2CF9AE}" pid="8" name="PERIOD">
    <vt:lpwstr>0</vt:lpwstr>
  </property>
  <property fmtid="{D5CDD505-2E9C-101B-9397-08002B2CF9AE}" pid="9" name="PERIOD2">
    <vt:lpwstr>Год</vt:lpwstr>
  </property>
  <property fmtid="{D5CDD505-2E9C-101B-9397-08002B2CF9AE}" pid="10" name="PF">
    <vt:lpwstr>План</vt:lpwstr>
  </property>
</Properties>
</file>